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470300 保育幼稚園課\◆給付担当\15_地域型保育\★【計画承認・認可】条例・規則・様式\家庭的保育事業等設置認可等事務取扱要綱\【Ｈ29.7.1改正】家庭的保育事業等事業認可等事務取扱要綱\"/>
    </mc:Choice>
  </mc:AlternateContent>
  <bookViews>
    <workbookView xWindow="0" yWindow="0" windowWidth="18432" windowHeight="5988"/>
  </bookViews>
  <sheets>
    <sheet name="小規模・事業所内" sheetId="1" r:id="rId1"/>
    <sheet name="家庭的" sheetId="4" r:id="rId2"/>
    <sheet name="Sheet3" sheetId="3" r:id="rId3"/>
  </sheets>
  <definedNames>
    <definedName name="_GoBack" localSheetId="1">家庭的!#REF!</definedName>
    <definedName name="_GoBack" localSheetId="0">小規模・事業所内!$B$5</definedName>
    <definedName name="_xlnm.Print_Area" localSheetId="1">家庭的!$A$1:$Q$20</definedName>
    <definedName name="_xlnm.Print_Area" localSheetId="0">小規模・事業所内!$A$1:$Q$32</definedName>
  </definedNames>
  <calcPr calcId="162913"/>
</workbook>
</file>

<file path=xl/calcChain.xml><?xml version="1.0" encoding="utf-8"?>
<calcChain xmlns="http://schemas.openxmlformats.org/spreadsheetml/2006/main">
  <c r="P29" i="1" l="1"/>
  <c r="M20" i="1"/>
  <c r="M21" i="1"/>
  <c r="P14" i="4"/>
  <c r="P16" i="4" s="1"/>
  <c r="O14" i="4"/>
  <c r="O16" i="4" s="1"/>
  <c r="M6" i="4"/>
  <c r="S17" i="4"/>
  <c r="S15" i="4"/>
  <c r="S11" i="4"/>
  <c r="M7" i="4"/>
  <c r="S7" i="4" s="1"/>
  <c r="H23" i="1"/>
  <c r="H27" i="1" s="1"/>
  <c r="K21" i="1"/>
  <c r="K20" i="1"/>
  <c r="P13" i="1"/>
  <c r="S30" i="1"/>
  <c r="S28" i="1"/>
  <c r="S19" i="1"/>
  <c r="M22" i="1"/>
  <c r="M15" i="1"/>
  <c r="S15" i="1" s="1"/>
  <c r="M14" i="1"/>
  <c r="S14" i="1" s="1"/>
  <c r="M12" i="1"/>
  <c r="S12" i="1" s="1"/>
  <c r="M11" i="1"/>
  <c r="S11" i="1" s="1"/>
  <c r="M23" i="1" l="1"/>
  <c r="M24" i="1" s="1"/>
  <c r="M27" i="1" s="1"/>
  <c r="O22" i="1" s="1"/>
  <c r="S6" i="4"/>
  <c r="K13" i="1"/>
  <c r="S13" i="1" s="1"/>
  <c r="S22" i="1" l="1"/>
  <c r="O29" i="1"/>
  <c r="S29" i="1"/>
  <c r="S16" i="4"/>
</calcChain>
</file>

<file path=xl/sharedStrings.xml><?xml version="1.0" encoding="utf-8"?>
<sst xmlns="http://schemas.openxmlformats.org/spreadsheetml/2006/main" count="117" uniqueCount="83">
  <si>
    <t>㎡</t>
  </si>
  <si>
    <t>保育士</t>
  </si>
  <si>
    <t>２　保育室等の状況</t>
    <phoneticPr fontId="2"/>
  </si>
  <si>
    <t>認可基準　　　　</t>
    <phoneticPr fontId="2"/>
  </si>
  <si>
    <t>）人＝</t>
    <phoneticPr fontId="2"/>
  </si>
  <si>
    <t>㎡</t>
    <phoneticPr fontId="2"/>
  </si>
  <si>
    <t xml:space="preserve"> 保育室・遊戯室</t>
  </si>
  <si>
    <t xml:space="preserve"> 屋外遊戯場</t>
  </si>
  <si>
    <t>３　職員配置の状況</t>
    <phoneticPr fontId="2"/>
  </si>
  <si>
    <t xml:space="preserve"> ０　歳　児</t>
  </si>
  <si>
    <t xml:space="preserve"> １　歳　児</t>
  </si>
  <si>
    <t xml:space="preserve"> ２　歳　児</t>
  </si>
  <si>
    <t xml:space="preserve"> 調理員</t>
  </si>
  <si>
    <t xml:space="preserve"> 嘱託医</t>
  </si>
  <si>
    <t>:</t>
    <phoneticPr fontId="2"/>
  </si>
  <si>
    <t>㎡×０　歳　児（</t>
    <phoneticPr fontId="2"/>
  </si>
  <si>
    <t>計</t>
    <rPh sb="0" eb="1">
      <t>ケイ</t>
    </rPh>
    <phoneticPr fontId="2"/>
  </si>
  <si>
    <t>計</t>
    <phoneticPr fontId="2"/>
  </si>
  <si>
    <t xml:space="preserve"> [ </t>
  </si>
  <si>
    <t xml:space="preserve"> [ </t>
    <phoneticPr fontId="2"/>
  </si>
  <si>
    <t>=(</t>
  </si>
  <si>
    <t>=(</t>
    <phoneticPr fontId="2"/>
  </si>
  <si>
    <t xml:space="preserve"> ] </t>
    <phoneticPr fontId="2"/>
  </si>
  <si>
    <t xml:space="preserve"> ]/ </t>
  </si>
  <si>
    <t xml:space="preserve"> ]/ </t>
    <phoneticPr fontId="2"/>
  </si>
  <si>
    <t>㎡×１　歳　児（</t>
    <phoneticPr fontId="2"/>
  </si>
  <si>
    <t>㎡×２歳以上児（</t>
    <phoneticPr fontId="2"/>
  </si>
  <si>
    <t>㎡×２歳以上児（</t>
    <phoneticPr fontId="2"/>
  </si>
  <si>
    <t>｝/</t>
    <phoneticPr fontId="2"/>
  </si>
  <si>
    <t xml:space="preserve"> 合計</t>
    <phoneticPr fontId="2"/>
  </si>
  <si>
    <t>)</t>
    <phoneticPr fontId="2"/>
  </si>
  <si>
    <t>≦</t>
    <phoneticPr fontId="2"/>
  </si>
  <si>
    <t>現状</t>
    <phoneticPr fontId="2"/>
  </si>
  <si>
    <t>(</t>
  </si>
  <si>
    <t>)</t>
  </si>
  <si>
    <t>)</t>
    <phoneticPr fontId="2"/>
  </si>
  <si>
    <t>)</t>
    <phoneticPr fontId="2"/>
  </si>
  <si>
    <t>小計</t>
    <phoneticPr fontId="2"/>
  </si>
  <si>
    <t>判定</t>
    <rPh sb="0" eb="2">
      <t>ハンテイ</t>
    </rPh>
    <phoneticPr fontId="2"/>
  </si>
  <si>
    <t>１　管理者の選任状況</t>
    <rPh sb="2" eb="5">
      <t>カンリシャ</t>
    </rPh>
    <phoneticPr fontId="2"/>
  </si>
  <si>
    <t>管　理　者</t>
    <rPh sb="0" eb="1">
      <t>カン</t>
    </rPh>
    <rPh sb="2" eb="3">
      <t>リ</t>
    </rPh>
    <rPh sb="4" eb="5">
      <t>シャ</t>
    </rPh>
    <phoneticPr fontId="2"/>
  </si>
  <si>
    <t>専任・兼任（事業実施主体代表者）</t>
    <rPh sb="0" eb="2">
      <t>センニン</t>
    </rPh>
    <rPh sb="3" eb="5">
      <t>ケンニン</t>
    </rPh>
    <rPh sb="6" eb="8">
      <t>ジギョウ</t>
    </rPh>
    <rPh sb="8" eb="10">
      <t>ジッシ</t>
    </rPh>
    <rPh sb="10" eb="12">
      <t>シュタイ</t>
    </rPh>
    <rPh sb="12" eb="15">
      <t>ダイヒョウシャ</t>
    </rPh>
    <phoneticPr fontId="2"/>
  </si>
  <si>
    <t>要綱第２の４(２)に掲げる</t>
    <phoneticPr fontId="2"/>
  </si>
  <si>
    <t>　　乳児室
　　ほふく室</t>
    <phoneticPr fontId="2"/>
  </si>
  <si>
    <t>休憩</t>
    <rPh sb="0" eb="2">
      <t>キュウケイ</t>
    </rPh>
    <phoneticPr fontId="2"/>
  </si>
  <si>
    <t>標準時間認定</t>
    <rPh sb="0" eb="2">
      <t>ヒョウジュン</t>
    </rPh>
    <rPh sb="2" eb="4">
      <t>ジカン</t>
    </rPh>
    <rPh sb="4" eb="6">
      <t>ニンテイ</t>
    </rPh>
    <phoneticPr fontId="2"/>
  </si>
  <si>
    <t>計</t>
    <rPh sb="0" eb="1">
      <t>ケイ</t>
    </rPh>
    <phoneticPr fontId="2"/>
  </si>
  <si>
    <t xml:space="preserve"> ] </t>
    <phoneticPr fontId="2"/>
  </si>
  <si>
    <t>)</t>
    <phoneticPr fontId="2"/>
  </si>
  <si>
    <t>　(</t>
    <phoneticPr fontId="2"/>
  </si>
  <si>
    <t>＝</t>
    <phoneticPr fontId="2"/>
  </si>
  <si>
    <t>管理者</t>
    <rPh sb="0" eb="3">
      <t>カンリシャ</t>
    </rPh>
    <phoneticPr fontId="2"/>
  </si>
  <si>
    <r>
      <t xml:space="preserve">1
</t>
    </r>
    <r>
      <rPr>
        <sz val="9"/>
        <color theme="1"/>
        <rFont val="ＭＳ 明朝"/>
        <family val="1"/>
        <charset val="128"/>
      </rPr>
      <t>（非常勤）</t>
    </r>
    <rPh sb="3" eb="6">
      <t>ヒジョウキン</t>
    </rPh>
    <phoneticPr fontId="2"/>
  </si>
  <si>
    <t xml:space="preserve"> ※注1</t>
    <phoneticPr fontId="2"/>
  </si>
  <si>
    <t>第４号様式</t>
    <rPh sb="0" eb="1">
      <t>ダイ</t>
    </rPh>
    <rPh sb="2" eb="3">
      <t>ゴウ</t>
    </rPh>
    <rPh sb="3" eb="5">
      <t>ヨウシキ</t>
    </rPh>
    <phoneticPr fontId="2"/>
  </si>
  <si>
    <t>調　　査　　書</t>
    <rPh sb="0" eb="1">
      <t>チョウ</t>
    </rPh>
    <rPh sb="3" eb="4">
      <t>サ</t>
    </rPh>
    <rPh sb="6" eb="7">
      <t>ショ</t>
    </rPh>
    <phoneticPr fontId="2"/>
  </si>
  <si>
    <t>に該当</t>
    <phoneticPr fontId="2"/>
  </si>
  <si>
    <t>□ (ァ)及び(イ)
□ (ウ)</t>
    <rPh sb="5" eb="6">
      <t>オヨ</t>
    </rPh>
    <phoneticPr fontId="2"/>
  </si>
  <si>
    <t>≦　 現　状</t>
    <phoneticPr fontId="2"/>
  </si>
  <si>
    <t>　　　　　　　　　　　　　　　　　　　　　　　配置基準　　</t>
    <phoneticPr fontId="2"/>
  </si>
  <si>
    <t>　　　　　　適　　・　　否</t>
    <rPh sb="6" eb="7">
      <t>テキ</t>
    </rPh>
    <rPh sb="12" eb="13">
      <t>ヒ</t>
    </rPh>
    <phoneticPr fontId="2"/>
  </si>
  <si>
    <t>専任・兼任</t>
    <phoneticPr fontId="2"/>
  </si>
  <si>
    <t>選出方法</t>
    <phoneticPr fontId="2"/>
  </si>
  <si>
    <t>資　　格</t>
    <phoneticPr fontId="2"/>
  </si>
  <si>
    <t>※注１　年齢別保育士数は、要綱第２の４（１）アに従い、各年齢別に小数点第１位まで計算
　　　し(第２位切捨)､合計を四捨五入する。</t>
    <phoneticPr fontId="2"/>
  </si>
  <si>
    <r>
      <t>㎡×</t>
    </r>
    <r>
      <rPr>
        <sz val="10.5"/>
        <color theme="0"/>
        <rFont val="ＭＳ 明朝"/>
        <family val="1"/>
        <charset val="128"/>
      </rPr>
      <t>０　歳　児</t>
    </r>
    <r>
      <rPr>
        <sz val="10.5"/>
        <color theme="1"/>
        <rFont val="ＭＳ 明朝"/>
        <family val="1"/>
        <charset val="128"/>
      </rPr>
      <t>（</t>
    </r>
    <phoneticPr fontId="2"/>
  </si>
  <si>
    <t>計</t>
    <phoneticPr fontId="2"/>
  </si>
  <si>
    <t>　　　家庭的保育者</t>
    <rPh sb="3" eb="6">
      <t>カテイテキ</t>
    </rPh>
    <rPh sb="6" eb="8">
      <t>ホイク</t>
    </rPh>
    <rPh sb="8" eb="9">
      <t>シャ</t>
    </rPh>
    <phoneticPr fontId="2"/>
  </si>
  <si>
    <t>　　　保育補助員</t>
    <rPh sb="3" eb="5">
      <t>ホイク</t>
    </rPh>
    <rPh sb="5" eb="7">
      <t>ホジョ</t>
    </rPh>
    <rPh sb="7" eb="8">
      <t>イン</t>
    </rPh>
    <phoneticPr fontId="2"/>
  </si>
  <si>
    <t>　　　保育補助者（子育て支援員研修修了者）</t>
    <rPh sb="3" eb="5">
      <t>ホイク</t>
    </rPh>
    <rPh sb="5" eb="8">
      <t>ホジョシャ</t>
    </rPh>
    <rPh sb="9" eb="11">
      <t>コソダ</t>
    </rPh>
    <rPh sb="12" eb="14">
      <t>シエン</t>
    </rPh>
    <rPh sb="14" eb="15">
      <t>イン</t>
    </rPh>
    <rPh sb="15" eb="17">
      <t>ケンシュウ</t>
    </rPh>
    <rPh sb="17" eb="20">
      <t>シュウリョウシャ</t>
    </rPh>
    <phoneticPr fontId="2"/>
  </si>
  <si>
    <t>≦　  現　状</t>
    <phoneticPr fontId="2"/>
  </si>
  <si>
    <t>※２</t>
    <phoneticPr fontId="2"/>
  </si>
  <si>
    <t>　保育室　※１</t>
    <rPh sb="1" eb="4">
      <t>ホイクシツ</t>
    </rPh>
    <phoneticPr fontId="2"/>
  </si>
  <si>
    <t>　　　　　　　　　　　　　　　　　　　　　　　配置基準　　</t>
    <phoneticPr fontId="2"/>
  </si>
  <si>
    <t>　　　　　　　　　　　　　　認可基準　　　　</t>
    <phoneticPr fontId="2"/>
  </si>
  <si>
    <t>現　状</t>
    <phoneticPr fontId="2"/>
  </si>
  <si>
    <t>１　保育室等の状況</t>
    <phoneticPr fontId="2"/>
  </si>
  <si>
    <t>２　職員配置の状況</t>
    <phoneticPr fontId="2"/>
  </si>
  <si>
    <t>合　計</t>
    <phoneticPr fontId="2"/>
  </si>
  <si>
    <t>第４号様式（家庭的保育事業）</t>
    <rPh sb="0" eb="1">
      <t>ダイ</t>
    </rPh>
    <rPh sb="2" eb="3">
      <t>ゴウ</t>
    </rPh>
    <rPh sb="3" eb="5">
      <t>ヨウシキ</t>
    </rPh>
    <rPh sb="6" eb="9">
      <t>カテイテキ</t>
    </rPh>
    <rPh sb="9" eb="11">
      <t>ホイク</t>
    </rPh>
    <rPh sb="11" eb="13">
      <t>ジギョウ</t>
    </rPh>
    <phoneticPr fontId="2"/>
  </si>
  <si>
    <t>保育従事者</t>
    <rPh sb="0" eb="2">
      <t>ホイク</t>
    </rPh>
    <rPh sb="2" eb="5">
      <t>ジュウジシャ</t>
    </rPh>
    <phoneticPr fontId="2"/>
  </si>
  <si>
    <t>※注１　＜条例第２２条第２号＞　定員３人までは９．９㎡、３人を超える場合は、１人につき
　　　　　　　　　　　　　　　　３．３㎡を加えた面積以上とすること。</t>
    <rPh sb="16" eb="18">
      <t>テイイン</t>
    </rPh>
    <rPh sb="19" eb="20">
      <t>ニン</t>
    </rPh>
    <rPh sb="29" eb="30">
      <t>ニン</t>
    </rPh>
    <rPh sb="31" eb="32">
      <t>コ</t>
    </rPh>
    <rPh sb="34" eb="36">
      <t>バアイ</t>
    </rPh>
    <rPh sb="39" eb="40">
      <t>ニン</t>
    </rPh>
    <rPh sb="65" eb="66">
      <t>クワ</t>
    </rPh>
    <rPh sb="68" eb="70">
      <t>メンセキ</t>
    </rPh>
    <rPh sb="70" eb="72">
      <t>イジョウ</t>
    </rPh>
    <phoneticPr fontId="2"/>
  </si>
  <si>
    <t xml:space="preserve">※注２　＜要綱第２の４(1)ア(ア)＞　
　　　　　　　　乳幼児３人までは、家庭的保育者１人
　　　　　　　　乳幼児３人を超え５人までは、家庭的保育者１人及び保育補助者１人　　　　　　　　　　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</si>
</sst>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（&quot;General&quot;）&quot;"/>
    <numFmt numFmtId="177" formatCode="0.0_ "/>
    <numFmt numFmtId="178" formatCode="&quot;（　&quot;General&quot;　）&quot;"/>
    <numFmt numFmtId="179" formatCode="\+\ #"/>
  </numFmts>
  <fonts count="8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left" vertical="center"/>
      <protection locked="0"/>
    </xf>
    <xf numFmtId="0" fontId="1" fillId="0" borderId="2" xfId="0" applyNumberFormat="1" applyFont="1" applyBorder="1" applyAlignment="1" applyProtection="1">
      <alignment vertical="center" wrapText="1"/>
      <protection locked="0"/>
    </xf>
    <xf numFmtId="0" fontId="1" fillId="0" borderId="4" xfId="0" applyNumberFormat="1" applyFont="1" applyBorder="1" applyAlignment="1" applyProtection="1">
      <alignment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NumberFormat="1" applyFont="1" applyBorder="1" applyAlignment="1" applyProtection="1">
      <alignment horizontal="left" vertical="center"/>
      <protection locked="0"/>
    </xf>
    <xf numFmtId="0" fontId="1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vertical="center" wrapText="1"/>
      <protection locked="0"/>
    </xf>
    <xf numFmtId="0" fontId="1" fillId="0" borderId="7" xfId="0" applyNumberFormat="1" applyFont="1" applyBorder="1" applyAlignment="1" applyProtection="1">
      <alignment vertical="center" wrapText="1"/>
      <protection locked="0"/>
    </xf>
    <xf numFmtId="0" fontId="1" fillId="0" borderId="17" xfId="0" applyNumberFormat="1" applyFont="1" applyBorder="1" applyAlignment="1" applyProtection="1">
      <alignment vertical="center" wrapText="1"/>
      <protection locked="0"/>
    </xf>
    <xf numFmtId="0" fontId="1" fillId="0" borderId="17" xfId="0" applyNumberFormat="1" applyFont="1" applyBorder="1" applyAlignment="1" applyProtection="1">
      <alignment horizontal="right" vertical="center" wrapText="1"/>
      <protection locked="0"/>
    </xf>
    <xf numFmtId="0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NumberFormat="1" applyFont="1" applyBorder="1" applyAlignment="1" applyProtection="1">
      <alignment horizontal="left" vertical="center" wrapText="1"/>
      <protection locked="0"/>
    </xf>
    <xf numFmtId="0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2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NumberFormat="1" applyFont="1" applyBorder="1" applyAlignment="1" applyProtection="1">
      <alignment horizontal="center" vertical="center" textRotation="255" wrapText="1"/>
      <protection locked="0"/>
    </xf>
    <xf numFmtId="0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24" xfId="0" applyNumberFormat="1" applyFont="1" applyBorder="1" applyAlignment="1" applyProtection="1">
      <alignment horizontal="left" vertical="center" wrapText="1"/>
      <protection locked="0"/>
    </xf>
    <xf numFmtId="0" fontId="1" fillId="0" borderId="12" xfId="0" applyNumberFormat="1" applyFont="1" applyBorder="1" applyAlignment="1" applyProtection="1">
      <alignment horizontal="left" vertical="center" wrapText="1"/>
      <protection locked="0"/>
    </xf>
    <xf numFmtId="0" fontId="1" fillId="0" borderId="13" xfId="0" applyNumberFormat="1" applyFont="1" applyBorder="1" applyAlignment="1" applyProtection="1">
      <alignment horizontal="left" vertical="center" wrapText="1"/>
      <protection locked="0"/>
    </xf>
    <xf numFmtId="0" fontId="3" fillId="0" borderId="12" xfId="0" applyNumberFormat="1" applyFont="1" applyBorder="1" applyAlignment="1" applyProtection="1">
      <alignment horizontal="left" vertical="center"/>
      <protection locked="0"/>
    </xf>
    <xf numFmtId="0" fontId="3" fillId="0" borderId="13" xfId="0" applyNumberFormat="1" applyFont="1" applyBorder="1" applyAlignment="1" applyProtection="1">
      <alignment horizontal="left" vertical="center" wrapText="1"/>
      <protection locked="0"/>
    </xf>
    <xf numFmtId="0" fontId="3" fillId="0" borderId="24" xfId="0" applyNumberFormat="1" applyFont="1" applyBorder="1" applyAlignment="1" applyProtection="1">
      <alignment horizontal="left" vertical="center"/>
      <protection locked="0"/>
    </xf>
    <xf numFmtId="0" fontId="3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NumberFormat="1" applyFont="1" applyBorder="1" applyAlignment="1" applyProtection="1">
      <alignment vertical="center" wrapText="1"/>
      <protection locked="0"/>
    </xf>
    <xf numFmtId="0" fontId="1" fillId="0" borderId="25" xfId="0" applyNumberFormat="1" applyFont="1" applyBorder="1" applyAlignment="1" applyProtection="1">
      <alignment vertical="center" wrapText="1"/>
      <protection locked="0"/>
    </xf>
    <xf numFmtId="0" fontId="1" fillId="0" borderId="10" xfId="0" applyNumberFormat="1" applyFont="1" applyBorder="1" applyAlignment="1" applyProtection="1">
      <alignment vertical="center" wrapText="1"/>
      <protection locked="0"/>
    </xf>
    <xf numFmtId="0" fontId="1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NumberFormat="1" applyFont="1" applyAlignment="1" applyProtection="1">
      <alignment horizontal="left" vertical="center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14" xfId="0" applyNumberFormat="1" applyFont="1" applyBorder="1" applyAlignment="1" applyProtection="1">
      <alignment horizontal="center" vertical="center" wrapText="1"/>
    </xf>
    <xf numFmtId="0" fontId="1" fillId="0" borderId="3" xfId="0" applyNumberFormat="1" applyFont="1" applyBorder="1" applyAlignment="1" applyProtection="1">
      <alignment horizontal="right" vertical="center" wrapText="1"/>
    </xf>
    <xf numFmtId="0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NumberFormat="1" applyFont="1" applyBorder="1" applyAlignment="1" applyProtection="1">
      <alignment horizontal="center" vertical="center" wrapText="1"/>
      <protection locked="0"/>
    </xf>
    <xf numFmtId="0" fontId="1" fillId="0" borderId="31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0" xfId="0" applyNumberFormat="1" applyFont="1" applyBorder="1" applyAlignment="1" applyProtection="1">
      <alignment horizontal="center" vertical="center" wrapText="1"/>
    </xf>
    <xf numFmtId="178" fontId="1" fillId="0" borderId="17" xfId="0" applyNumberFormat="1" applyFont="1" applyBorder="1" applyAlignment="1" applyProtection="1">
      <alignment horizontal="center" vertical="center" wrapText="1"/>
      <protection locked="0"/>
    </xf>
    <xf numFmtId="178" fontId="3" fillId="0" borderId="13" xfId="0" applyNumberFormat="1" applyFont="1" applyBorder="1" applyAlignment="1" applyProtection="1">
      <alignment horizontal="center" vertical="center" wrapText="1"/>
    </xf>
    <xf numFmtId="178" fontId="3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NumberFormat="1" applyFont="1" applyBorder="1" applyAlignment="1" applyProtection="1">
      <alignment horizontal="left" vertical="center"/>
      <protection locked="0"/>
    </xf>
    <xf numFmtId="0" fontId="1" fillId="0" borderId="14" xfId="0" applyNumberFormat="1" applyFont="1" applyBorder="1" applyAlignment="1" applyProtection="1">
      <alignment vertical="center" wrapText="1"/>
      <protection locked="0"/>
    </xf>
    <xf numFmtId="0" fontId="1" fillId="0" borderId="14" xfId="0" applyNumberFormat="1" applyFont="1" applyBorder="1" applyAlignment="1" applyProtection="1">
      <alignment horizontal="right" vertical="center" wrapText="1"/>
      <protection locked="0"/>
    </xf>
    <xf numFmtId="177" fontId="1" fillId="0" borderId="14" xfId="0" applyNumberFormat="1" applyFont="1" applyBorder="1" applyAlignment="1" applyProtection="1">
      <alignment vertical="center" shrinkToFit="1"/>
    </xf>
    <xf numFmtId="178" fontId="3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36" xfId="0" applyNumberFormat="1" applyFont="1" applyBorder="1" applyAlignment="1" applyProtection="1">
      <alignment vertical="center" wrapText="1"/>
      <protection locked="0"/>
    </xf>
    <xf numFmtId="178" fontId="3" fillId="0" borderId="37" xfId="0" applyNumberFormat="1" applyFont="1" applyBorder="1" applyAlignment="1" applyProtection="1">
      <alignment horizontal="center" vertical="center" wrapText="1"/>
    </xf>
    <xf numFmtId="0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NumberFormat="1" applyFont="1" applyBorder="1" applyAlignment="1" applyProtection="1">
      <alignment horizontal="left" vertical="center" wrapText="1"/>
      <protection locked="0"/>
    </xf>
    <xf numFmtId="178" fontId="3" fillId="0" borderId="45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NumberFormat="1" applyFont="1" applyFill="1" applyBorder="1" applyAlignment="1" applyProtection="1">
      <alignment horizontal="left" vertical="center" wrapText="1"/>
      <protection locked="0"/>
    </xf>
    <xf numFmtId="17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Alignment="1">
      <alignment horizontal="left" vertical="center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NumberFormat="1" applyFont="1" applyFill="1" applyBorder="1" applyAlignment="1" applyProtection="1">
      <alignment vertical="center" wrapText="1"/>
      <protection locked="0"/>
    </xf>
    <xf numFmtId="0" fontId="1" fillId="0" borderId="14" xfId="0" applyNumberFormat="1" applyFont="1" applyFill="1" applyBorder="1" applyAlignment="1" applyProtection="1">
      <alignment vertical="center" wrapText="1"/>
      <protection locked="0"/>
    </xf>
    <xf numFmtId="0" fontId="1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177" fontId="1" fillId="0" borderId="14" xfId="0" applyNumberFormat="1" applyFont="1" applyFill="1" applyBorder="1" applyAlignment="1" applyProtection="1">
      <alignment vertical="center" shrinkToFit="1"/>
    </xf>
    <xf numFmtId="178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 applyProtection="1">
      <alignment vertical="center" wrapText="1"/>
      <protection locked="0"/>
    </xf>
    <xf numFmtId="178" fontId="3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6" xfId="0" applyNumberFormat="1" applyFont="1" applyFill="1" applyBorder="1" applyAlignment="1" applyProtection="1">
      <alignment vertical="center" wrapText="1"/>
      <protection locked="0"/>
    </xf>
    <xf numFmtId="178" fontId="3" fillId="0" borderId="44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NumberFormat="1" applyFont="1" applyBorder="1" applyAlignment="1" applyProtection="1">
      <alignment horizontal="center" vertical="center" wrapText="1"/>
      <protection locked="0"/>
    </xf>
    <xf numFmtId="0" fontId="1" fillId="0" borderId="17" xfId="0" applyNumberFormat="1" applyFont="1" applyBorder="1" applyAlignment="1" applyProtection="1">
      <alignment horizontal="center" vertical="center" wrapText="1"/>
      <protection locked="0"/>
    </xf>
    <xf numFmtId="0" fontId="1" fillId="0" borderId="1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35" xfId="0" applyNumberFormat="1" applyFont="1" applyBorder="1" applyAlignment="1" applyProtection="1">
      <alignment horizontal="center" vertical="center" wrapText="1"/>
      <protection locked="0"/>
    </xf>
    <xf numFmtId="0" fontId="1" fillId="0" borderId="36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178" fontId="1" fillId="0" borderId="16" xfId="0" applyNumberFormat="1" applyFont="1" applyBorder="1" applyAlignment="1" applyProtection="1">
      <alignment horizontal="center" vertical="center" wrapText="1"/>
      <protection locked="0"/>
    </xf>
    <xf numFmtId="178" fontId="1" fillId="0" borderId="18" xfId="0" applyNumberFormat="1" applyFont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Border="1" applyAlignment="1" applyProtection="1">
      <alignment horizontal="center" vertical="center" wrapText="1"/>
      <protection locked="0"/>
    </xf>
    <xf numFmtId="176" fontId="3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19" xfId="0" applyNumberFormat="1" applyFont="1" applyBorder="1" applyAlignment="1" applyProtection="1">
      <alignment horizontal="center" vertical="center" textRotation="255" wrapText="1"/>
      <protection locked="0"/>
    </xf>
    <xf numFmtId="0" fontId="1" fillId="0" borderId="20" xfId="0" applyNumberFormat="1" applyFont="1" applyBorder="1" applyAlignment="1" applyProtection="1">
      <alignment horizontal="center" vertical="center" textRotation="255" wrapText="1"/>
      <protection locked="0"/>
    </xf>
    <xf numFmtId="0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8" xfId="0" applyNumberFormat="1" applyFont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Border="1" applyAlignment="1" applyProtection="1">
      <alignment horizontal="center" vertical="center" wrapText="1"/>
      <protection locked="0"/>
    </xf>
    <xf numFmtId="176" fontId="3" fillId="0" borderId="15" xfId="0" applyNumberFormat="1" applyFont="1" applyBorder="1" applyAlignment="1" applyProtection="1">
      <alignment horizontal="center" vertical="center" wrapText="1"/>
      <protection locked="0"/>
    </xf>
    <xf numFmtId="178" fontId="1" fillId="0" borderId="30" xfId="0" applyNumberFormat="1" applyFont="1" applyBorder="1" applyAlignment="1" applyProtection="1">
      <alignment horizontal="center" vertical="center" wrapText="1"/>
      <protection locked="0"/>
    </xf>
    <xf numFmtId="178" fontId="1" fillId="0" borderId="11" xfId="0" applyNumberFormat="1" applyFont="1" applyBorder="1" applyAlignment="1" applyProtection="1">
      <alignment horizontal="center" vertical="center" wrapText="1"/>
      <protection locked="0"/>
    </xf>
    <xf numFmtId="178" fontId="1" fillId="0" borderId="9" xfId="0" applyNumberFormat="1" applyFont="1" applyBorder="1" applyAlignment="1" applyProtection="1">
      <alignment horizontal="center" vertical="center" wrapText="1"/>
      <protection locked="0"/>
    </xf>
    <xf numFmtId="178" fontId="1" fillId="0" borderId="15" xfId="0" applyNumberFormat="1" applyFont="1" applyBorder="1" applyAlignment="1" applyProtection="1">
      <alignment horizontal="center" vertical="center" wrapText="1"/>
      <protection locked="0"/>
    </xf>
    <xf numFmtId="178" fontId="3" fillId="0" borderId="38" xfId="0" applyNumberFormat="1" applyFont="1" applyBorder="1" applyAlignment="1" applyProtection="1">
      <alignment horizontal="center" vertical="center" wrapText="1"/>
    </xf>
    <xf numFmtId="178" fontId="3" fillId="0" borderId="39" xfId="0" applyNumberFormat="1" applyFont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4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12" xfId="0" applyNumberFormat="1" applyFont="1" applyBorder="1" applyAlignment="1" applyProtection="1">
      <alignment horizontal="center" vertical="center" wrapText="1"/>
      <protection locked="0"/>
    </xf>
    <xf numFmtId="178" fontId="3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NumberFormat="1" applyFont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shrinkToFi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Alignment="1">
      <alignment horizontal="center"/>
    </xf>
    <xf numFmtId="0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31" xfId="0" applyNumberFormat="1" applyFont="1" applyFill="1" applyBorder="1" applyAlignment="1" applyProtection="1">
      <alignment horizontal="center" vertical="center" textRotation="255" wrapText="1"/>
      <protection locked="0"/>
    </xf>
    <xf numFmtId="0" fontId="1" fillId="0" borderId="24" xfId="0" applyNumberFormat="1" applyFont="1" applyFill="1" applyBorder="1" applyAlignment="1" applyProtection="1">
      <alignment horizontal="center" vertical="center" textRotation="255" wrapText="1"/>
      <protection locked="0"/>
    </xf>
    <xf numFmtId="0" fontId="1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3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26" xfId="0" applyNumberFormat="1" applyFont="1" applyBorder="1" applyAlignment="1" applyProtection="1">
      <alignment horizontal="left" vertical="center" wrapText="1"/>
      <protection locked="0"/>
    </xf>
    <xf numFmtId="0" fontId="1" fillId="0" borderId="29" xfId="0" applyNumberFormat="1" applyFont="1" applyBorder="1" applyAlignment="1" applyProtection="1">
      <alignment horizontal="left" vertical="center" wrapText="1"/>
      <protection locked="0"/>
    </xf>
    <xf numFmtId="178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78" fontId="3" fillId="0" borderId="35" xfId="0" applyNumberFormat="1" applyFont="1" applyFill="1" applyBorder="1" applyAlignment="1" applyProtection="1">
      <alignment horizontal="center" vertical="center" wrapText="1"/>
    </xf>
    <xf numFmtId="178" fontId="3" fillId="0" borderId="39" xfId="0" applyNumberFormat="1" applyFont="1" applyFill="1" applyBorder="1" applyAlignment="1" applyProtection="1">
      <alignment horizontal="center" vertical="center" wrapText="1"/>
    </xf>
    <xf numFmtId="178" fontId="1" fillId="0" borderId="14" xfId="0" applyNumberFormat="1" applyFont="1" applyBorder="1" applyAlignment="1" applyProtection="1">
      <alignment horizontal="center" vertical="center" wrapText="1"/>
      <protection locked="0"/>
    </xf>
    <xf numFmtId="178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215348</xdr:colOff>
      <xdr:row>3</xdr:row>
      <xdr:rowOff>0</xdr:rowOff>
    </xdr:from>
    <xdr:to>
      <xdr:col>18</xdr:col>
      <xdr:colOff>438978</xdr:colOff>
      <xdr:row>3</xdr:row>
      <xdr:rowOff>215348</xdr:rowOff>
    </xdr:to>
    <xdr:sp macro="" textlink="">
      <xdr:nvSpPr>
        <xdr:cNvPr id="2" name="円/楕円 1"/>
        <xdr:cNvSpPr/>
      </xdr:nvSpPr>
      <xdr:spPr>
        <a:xfrm>
          <a:off x="7437783" y="1060174"/>
          <a:ext cx="223630" cy="215348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240196</xdr:colOff>
      <xdr:row>4</xdr:row>
      <xdr:rowOff>0</xdr:rowOff>
    </xdr:from>
    <xdr:to>
      <xdr:col>18</xdr:col>
      <xdr:colOff>455544</xdr:colOff>
      <xdr:row>4</xdr:row>
      <xdr:rowOff>256761</xdr:rowOff>
    </xdr:to>
    <xdr:sp macro="" textlink="">
      <xdr:nvSpPr>
        <xdr:cNvPr id="3" name="正方形/長方形 2"/>
        <xdr:cNvSpPr/>
      </xdr:nvSpPr>
      <xdr:spPr>
        <a:xfrm>
          <a:off x="7462631" y="1441174"/>
          <a:ext cx="215348" cy="25676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ㇾ</a:t>
          </a:r>
        </a:p>
      </xdr:txBody>
    </xdr:sp>
    <xdr:clientData/>
  </xdr:twoCellAnchor>
  <xdr:twoCellAnchor>
    <xdr:from>
      <xdr:col>18</xdr:col>
      <xdr:colOff>190500</xdr:colOff>
      <xdr:row>5</xdr:row>
      <xdr:rowOff>132521</xdr:rowOff>
    </xdr:from>
    <xdr:to>
      <xdr:col>18</xdr:col>
      <xdr:colOff>521804</xdr:colOff>
      <xdr:row>5</xdr:row>
      <xdr:rowOff>339586</xdr:rowOff>
    </xdr:to>
    <xdr:sp macro="" textlink="">
      <xdr:nvSpPr>
        <xdr:cNvPr id="4" name="円/楕円 3"/>
        <xdr:cNvSpPr/>
      </xdr:nvSpPr>
      <xdr:spPr>
        <a:xfrm>
          <a:off x="7412935" y="1664804"/>
          <a:ext cx="331304" cy="20706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showGridLines="0" tabSelected="1" view="pageBreakPreview" zoomScale="115" zoomScaleNormal="100" zoomScaleSheetLayoutView="115" workbookViewId="0">
      <selection activeCell="U13" sqref="U13"/>
    </sheetView>
  </sheetViews>
  <sheetFormatPr defaultColWidth="9" defaultRowHeight="13.2" x14ac:dyDescent="0.2"/>
  <cols>
    <col min="1" max="1" width="2.88671875" style="2" customWidth="1"/>
    <col min="2" max="2" width="3.6640625" style="2" customWidth="1"/>
    <col min="3" max="3" width="13" style="2" customWidth="1"/>
    <col min="4" max="4" width="5.21875" style="2" customWidth="1"/>
    <col min="5" max="5" width="2.33203125" style="2" bestFit="1" customWidth="1"/>
    <col min="6" max="6" width="2.6640625" style="2" customWidth="1"/>
    <col min="7" max="7" width="3.109375" style="2" customWidth="1"/>
    <col min="8" max="8" width="4" style="2" customWidth="1"/>
    <col min="9" max="10" width="4.109375" style="2" customWidth="1"/>
    <col min="11" max="11" width="4.77734375" style="2" customWidth="1"/>
    <col min="12" max="12" width="3.21875" style="2" bestFit="1" customWidth="1"/>
    <col min="13" max="13" width="5.88671875" style="2" bestFit="1" customWidth="1"/>
    <col min="14" max="14" width="3.21875" style="2" bestFit="1" customWidth="1"/>
    <col min="15" max="15" width="12.109375" style="2" customWidth="1"/>
    <col min="16" max="16" width="11.21875" style="2" customWidth="1"/>
    <col min="17" max="17" width="5.33203125" style="2" customWidth="1"/>
    <col min="18" max="18" width="4.21875" style="2" customWidth="1"/>
    <col min="19" max="23" width="9" style="2"/>
    <col min="24" max="24" width="19.6640625" style="2" customWidth="1"/>
    <col min="25" max="16384" width="9" style="2"/>
  </cols>
  <sheetData>
    <row r="1" spans="1:26" ht="26.25" customHeight="1" x14ac:dyDescent="0.2">
      <c r="B1" s="2" t="s">
        <v>54</v>
      </c>
    </row>
    <row r="2" spans="1:26" ht="37.5" customHeight="1" x14ac:dyDescent="0.2">
      <c r="A2" s="149" t="s">
        <v>55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26" ht="27" customHeight="1" x14ac:dyDescent="0.2">
      <c r="A3" s="6" t="s">
        <v>39</v>
      </c>
      <c r="B3" s="7"/>
      <c r="C3" s="7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6" ht="30" hidden="1" customHeight="1" x14ac:dyDescent="0.2">
      <c r="A4" s="6"/>
      <c r="B4" s="8"/>
      <c r="C4" s="9"/>
      <c r="D4" s="108" t="s">
        <v>40</v>
      </c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25"/>
    </row>
    <row r="5" spans="1:26" ht="30" customHeight="1" x14ac:dyDescent="0.2">
      <c r="A5" s="6"/>
      <c r="B5" s="108" t="s">
        <v>62</v>
      </c>
      <c r="C5" s="125"/>
      <c r="D5" s="155" t="s">
        <v>60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6"/>
    </row>
    <row r="6" spans="1:26" ht="30" customHeight="1" x14ac:dyDescent="0.2">
      <c r="A6" s="6"/>
      <c r="B6" s="112" t="s">
        <v>61</v>
      </c>
      <c r="C6" s="162"/>
      <c r="D6" s="152" t="s">
        <v>41</v>
      </c>
      <c r="E6" s="153"/>
      <c r="F6" s="153"/>
      <c r="G6" s="153"/>
      <c r="H6" s="153"/>
      <c r="I6" s="153"/>
      <c r="J6" s="153"/>
      <c r="K6" s="153"/>
      <c r="L6" s="154"/>
      <c r="M6" s="159"/>
      <c r="N6" s="160"/>
      <c r="O6" s="160"/>
      <c r="P6" s="160"/>
      <c r="Q6" s="161"/>
      <c r="T6" s="43"/>
    </row>
    <row r="7" spans="1:26" ht="38.25" customHeight="1" x14ac:dyDescent="0.2">
      <c r="A7" s="6"/>
      <c r="B7" s="126" t="s">
        <v>63</v>
      </c>
      <c r="C7" s="118"/>
      <c r="D7" s="157" t="s">
        <v>42</v>
      </c>
      <c r="E7" s="158"/>
      <c r="F7" s="158"/>
      <c r="G7" s="158"/>
      <c r="H7" s="158"/>
      <c r="I7" s="158"/>
      <c r="J7" s="158"/>
      <c r="K7" s="150" t="s">
        <v>57</v>
      </c>
      <c r="L7" s="150"/>
      <c r="M7" s="150"/>
      <c r="N7" s="150"/>
      <c r="O7" s="73" t="s">
        <v>56</v>
      </c>
      <c r="P7" s="73"/>
      <c r="Q7" s="74"/>
    </row>
    <row r="8" spans="1:26" x14ac:dyDescent="0.2">
      <c r="A8" s="6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26" ht="27" customHeight="1" x14ac:dyDescent="0.2">
      <c r="A9" s="6" t="s">
        <v>2</v>
      </c>
      <c r="B9" s="7"/>
      <c r="C9" s="7"/>
      <c r="D9" s="7"/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S9" s="5" t="s">
        <v>38</v>
      </c>
      <c r="X9"/>
      <c r="Y9"/>
      <c r="Z9"/>
    </row>
    <row r="10" spans="1:26" ht="26.25" customHeight="1" x14ac:dyDescent="0.2">
      <c r="A10" s="6"/>
      <c r="B10" s="120"/>
      <c r="C10" s="120"/>
      <c r="D10" s="131" t="s">
        <v>3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08"/>
      <c r="O10" s="10" t="s">
        <v>31</v>
      </c>
      <c r="P10" s="10" t="s">
        <v>32</v>
      </c>
      <c r="Q10" s="9"/>
      <c r="X10"/>
      <c r="Y10" s="1"/>
      <c r="Z10" s="1"/>
    </row>
    <row r="11" spans="1:26" ht="26.25" customHeight="1" x14ac:dyDescent="0.2">
      <c r="A11" s="6"/>
      <c r="B11" s="120" t="s">
        <v>43</v>
      </c>
      <c r="C11" s="120"/>
      <c r="D11" s="108">
        <v>3.3</v>
      </c>
      <c r="E11" s="109"/>
      <c r="F11" s="163" t="s">
        <v>15</v>
      </c>
      <c r="G11" s="163"/>
      <c r="H11" s="163"/>
      <c r="I11" s="163"/>
      <c r="J11" s="10"/>
      <c r="K11" s="109" t="s">
        <v>4</v>
      </c>
      <c r="L11" s="109"/>
      <c r="M11" s="44">
        <f>D11*J11</f>
        <v>0</v>
      </c>
      <c r="N11" s="11" t="s">
        <v>5</v>
      </c>
      <c r="O11" s="12"/>
      <c r="P11" s="13"/>
      <c r="Q11" s="11" t="s">
        <v>0</v>
      </c>
      <c r="S11" s="4" t="str">
        <f>IF(M11&gt;P11,"NG","OK")</f>
        <v>OK</v>
      </c>
      <c r="X11"/>
      <c r="Y11" s="1"/>
      <c r="Z11" s="1"/>
    </row>
    <row r="12" spans="1:26" ht="26.25" customHeight="1" x14ac:dyDescent="0.2">
      <c r="A12" s="6"/>
      <c r="B12" s="120"/>
      <c r="C12" s="120"/>
      <c r="D12" s="108">
        <v>3.3</v>
      </c>
      <c r="E12" s="109"/>
      <c r="F12" s="163" t="s">
        <v>25</v>
      </c>
      <c r="G12" s="163"/>
      <c r="H12" s="163"/>
      <c r="I12" s="163"/>
      <c r="J12" s="10"/>
      <c r="K12" s="109" t="s">
        <v>4</v>
      </c>
      <c r="L12" s="109"/>
      <c r="M12" s="44">
        <f>D12*J12</f>
        <v>0</v>
      </c>
      <c r="N12" s="11" t="s">
        <v>0</v>
      </c>
      <c r="O12" s="12"/>
      <c r="P12" s="13"/>
      <c r="Q12" s="11" t="s">
        <v>0</v>
      </c>
      <c r="S12" s="4" t="str">
        <f t="shared" ref="S12:S15" si="0">IF(M12&gt;P12,"NG","OK")</f>
        <v>OK</v>
      </c>
      <c r="X12"/>
      <c r="Y12" s="1"/>
      <c r="Z12" s="1"/>
    </row>
    <row r="13" spans="1:26" ht="26.25" customHeight="1" x14ac:dyDescent="0.2">
      <c r="A13" s="6"/>
      <c r="B13" s="120"/>
      <c r="C13" s="120"/>
      <c r="D13" s="14"/>
      <c r="E13" s="15"/>
      <c r="F13" s="16"/>
      <c r="G13" s="16"/>
      <c r="H13" s="15"/>
      <c r="I13" s="15"/>
      <c r="J13" s="13" t="s">
        <v>16</v>
      </c>
      <c r="K13" s="164">
        <f>SUM(M11:M12)</f>
        <v>0</v>
      </c>
      <c r="L13" s="164"/>
      <c r="M13" s="164"/>
      <c r="N13" s="11" t="s">
        <v>0</v>
      </c>
      <c r="O13" s="17" t="s">
        <v>17</v>
      </c>
      <c r="P13" s="46">
        <f>P11+P12</f>
        <v>0</v>
      </c>
      <c r="Q13" s="11" t="s">
        <v>0</v>
      </c>
      <c r="S13" s="4" t="str">
        <f>IF(K13&gt;P13,"NG","OK")</f>
        <v>OK</v>
      </c>
      <c r="X13"/>
      <c r="Y13" s="1"/>
      <c r="Z13" s="1"/>
    </row>
    <row r="14" spans="1:26" ht="26.25" customHeight="1" x14ac:dyDescent="0.2">
      <c r="A14" s="6"/>
      <c r="B14" s="120" t="s">
        <v>6</v>
      </c>
      <c r="C14" s="120"/>
      <c r="D14" s="108">
        <v>1.98</v>
      </c>
      <c r="E14" s="109"/>
      <c r="F14" s="163" t="s">
        <v>26</v>
      </c>
      <c r="G14" s="163"/>
      <c r="H14" s="163"/>
      <c r="I14" s="163"/>
      <c r="J14" s="10"/>
      <c r="K14" s="109" t="s">
        <v>4</v>
      </c>
      <c r="L14" s="109"/>
      <c r="M14" s="44">
        <f>D14*J14</f>
        <v>0</v>
      </c>
      <c r="N14" s="11" t="s">
        <v>0</v>
      </c>
      <c r="O14" s="12"/>
      <c r="P14" s="13"/>
      <c r="Q14" s="11" t="s">
        <v>0</v>
      </c>
      <c r="S14" s="4" t="str">
        <f t="shared" si="0"/>
        <v>OK</v>
      </c>
    </row>
    <row r="15" spans="1:26" ht="26.25" customHeight="1" x14ac:dyDescent="0.2">
      <c r="A15" s="6"/>
      <c r="B15" s="120" t="s">
        <v>7</v>
      </c>
      <c r="C15" s="120"/>
      <c r="D15" s="108">
        <v>3.3</v>
      </c>
      <c r="E15" s="109"/>
      <c r="F15" s="163" t="s">
        <v>27</v>
      </c>
      <c r="G15" s="163"/>
      <c r="H15" s="163"/>
      <c r="I15" s="163"/>
      <c r="J15" s="10"/>
      <c r="K15" s="109" t="s">
        <v>4</v>
      </c>
      <c r="L15" s="109"/>
      <c r="M15" s="44">
        <f>D15*J15</f>
        <v>0</v>
      </c>
      <c r="N15" s="11" t="s">
        <v>0</v>
      </c>
      <c r="O15" s="12"/>
      <c r="P15" s="13"/>
      <c r="Q15" s="11" t="s">
        <v>0</v>
      </c>
      <c r="S15" s="4" t="str">
        <f t="shared" si="0"/>
        <v>OK</v>
      </c>
    </row>
    <row r="16" spans="1:26" ht="11.25" customHeight="1" x14ac:dyDescent="0.2">
      <c r="A16" s="6"/>
      <c r="B16" s="7"/>
      <c r="C16" s="7"/>
      <c r="D16" s="7"/>
      <c r="E16" s="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S16" s="4"/>
    </row>
    <row r="17" spans="1:20" ht="27" customHeight="1" x14ac:dyDescent="0.2">
      <c r="A17" s="6" t="s">
        <v>8</v>
      </c>
      <c r="B17" s="7"/>
      <c r="C17" s="7"/>
      <c r="D17" s="7"/>
      <c r="E17" s="7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S17" s="4"/>
    </row>
    <row r="18" spans="1:20" ht="23.25" customHeight="1" x14ac:dyDescent="0.2">
      <c r="A18" s="6"/>
      <c r="B18" s="18"/>
      <c r="C18" s="19"/>
      <c r="D18" s="130" t="s">
        <v>59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s">
        <v>58</v>
      </c>
      <c r="Q18" s="151"/>
      <c r="S18" s="4"/>
    </row>
    <row r="19" spans="1:20" ht="26.25" customHeight="1" thickBot="1" x14ac:dyDescent="0.25">
      <c r="A19" s="6"/>
      <c r="B19" s="110" t="s">
        <v>51</v>
      </c>
      <c r="C19" s="111"/>
      <c r="D19" s="110">
        <v>1</v>
      </c>
      <c r="E19" s="111"/>
      <c r="F19" s="132"/>
      <c r="G19" s="20"/>
      <c r="H19" s="20"/>
      <c r="I19" s="20"/>
      <c r="J19" s="20"/>
      <c r="K19" s="20"/>
      <c r="L19" s="21"/>
      <c r="M19" s="20"/>
      <c r="N19" s="20"/>
      <c r="O19" s="55">
        <v>0</v>
      </c>
      <c r="P19" s="121">
        <v>0</v>
      </c>
      <c r="Q19" s="122"/>
      <c r="S19" s="4" t="str">
        <f>IF(O19&gt;P19,"NG","OK")</f>
        <v>OK</v>
      </c>
    </row>
    <row r="20" spans="1:20" ht="23.25" customHeight="1" x14ac:dyDescent="0.2">
      <c r="A20" s="6"/>
      <c r="B20" s="128" t="s">
        <v>1</v>
      </c>
      <c r="C20" s="22" t="s">
        <v>9</v>
      </c>
      <c r="D20" s="47">
        <v>3</v>
      </c>
      <c r="E20" s="22" t="s">
        <v>14</v>
      </c>
      <c r="F20" s="23">
        <v>1</v>
      </c>
      <c r="G20" s="24" t="s">
        <v>19</v>
      </c>
      <c r="H20" s="22"/>
      <c r="I20" s="24" t="s">
        <v>24</v>
      </c>
      <c r="J20" s="24"/>
      <c r="K20" s="22">
        <f>D20</f>
        <v>3</v>
      </c>
      <c r="L20" s="22" t="s">
        <v>21</v>
      </c>
      <c r="M20" s="45">
        <f>ROUNDDOWN(H20/D20,1)</f>
        <v>0</v>
      </c>
      <c r="N20" s="23" t="s">
        <v>35</v>
      </c>
      <c r="O20" s="25"/>
      <c r="P20" s="26"/>
      <c r="Q20" s="27"/>
      <c r="S20" s="4"/>
    </row>
    <row r="21" spans="1:20" ht="23.25" customHeight="1" x14ac:dyDescent="0.2">
      <c r="A21" s="6"/>
      <c r="B21" s="129"/>
      <c r="C21" s="28" t="s">
        <v>10</v>
      </c>
      <c r="D21" s="29">
        <v>6</v>
      </c>
      <c r="E21" s="30" t="s">
        <v>14</v>
      </c>
      <c r="F21" s="31">
        <v>1</v>
      </c>
      <c r="G21" s="106" t="s">
        <v>18</v>
      </c>
      <c r="H21" s="51"/>
      <c r="I21" s="71" t="s">
        <v>23</v>
      </c>
      <c r="J21" s="118" t="s">
        <v>28</v>
      </c>
      <c r="K21" s="118">
        <f>D21</f>
        <v>6</v>
      </c>
      <c r="L21" s="118" t="s">
        <v>20</v>
      </c>
      <c r="M21" s="119">
        <f>ROUNDDOWN(((H21+H22)/D21),1)</f>
        <v>0</v>
      </c>
      <c r="N21" s="127" t="s">
        <v>30</v>
      </c>
      <c r="O21" s="32" t="s">
        <v>53</v>
      </c>
      <c r="P21" s="33"/>
      <c r="Q21" s="34"/>
      <c r="S21" s="4"/>
    </row>
    <row r="22" spans="1:20" ht="23.25" customHeight="1" x14ac:dyDescent="0.2">
      <c r="A22" s="6"/>
      <c r="B22" s="129"/>
      <c r="C22" s="28" t="s">
        <v>11</v>
      </c>
      <c r="D22" s="29">
        <v>6</v>
      </c>
      <c r="E22" s="30" t="s">
        <v>14</v>
      </c>
      <c r="F22" s="31">
        <v>1</v>
      </c>
      <c r="G22" s="24" t="s">
        <v>18</v>
      </c>
      <c r="H22" s="70"/>
      <c r="I22" s="24" t="s">
        <v>23</v>
      </c>
      <c r="J22" s="118"/>
      <c r="K22" s="118"/>
      <c r="L22" s="118"/>
      <c r="M22" s="119">
        <f t="shared" ref="M22" si="1">ROUNDDOWN(H22/D22,2)</f>
        <v>0</v>
      </c>
      <c r="N22" s="127"/>
      <c r="O22" s="56">
        <f>ROUND(M27,0)</f>
        <v>1</v>
      </c>
      <c r="P22" s="147">
        <v>0</v>
      </c>
      <c r="Q22" s="148"/>
      <c r="S22" s="4" t="str">
        <f>IF(O22&gt;P22,"NG","OK")</f>
        <v>NG</v>
      </c>
    </row>
    <row r="23" spans="1:20" ht="23.25" customHeight="1" x14ac:dyDescent="0.2">
      <c r="A23" s="6"/>
      <c r="B23" s="129"/>
      <c r="C23" s="50" t="s">
        <v>46</v>
      </c>
      <c r="D23" s="49"/>
      <c r="E23" s="51"/>
      <c r="F23" s="52"/>
      <c r="G23" s="53" t="s">
        <v>18</v>
      </c>
      <c r="H23" s="51">
        <f>SUM(H20:H22)</f>
        <v>0</v>
      </c>
      <c r="I23" s="53" t="s">
        <v>47</v>
      </c>
      <c r="J23" s="53"/>
      <c r="K23" s="51"/>
      <c r="L23" s="51" t="s">
        <v>49</v>
      </c>
      <c r="M23" s="54">
        <f>M20+M21</f>
        <v>0</v>
      </c>
      <c r="N23" s="52" t="s">
        <v>48</v>
      </c>
      <c r="O23" s="32"/>
      <c r="P23" s="123"/>
      <c r="Q23" s="124"/>
      <c r="S23" s="4"/>
    </row>
    <row r="24" spans="1:20" ht="23.25" customHeight="1" x14ac:dyDescent="0.2">
      <c r="A24" s="6"/>
      <c r="B24" s="129"/>
      <c r="C24" s="75"/>
      <c r="D24" s="76"/>
      <c r="E24" s="77"/>
      <c r="F24" s="78"/>
      <c r="G24" s="79"/>
      <c r="H24" s="77"/>
      <c r="I24" s="79"/>
      <c r="J24" s="79"/>
      <c r="K24" s="80">
        <v>1</v>
      </c>
      <c r="L24" s="81" t="s">
        <v>50</v>
      </c>
      <c r="M24" s="82">
        <f>M23+K24</f>
        <v>1</v>
      </c>
      <c r="N24" s="78"/>
      <c r="O24" s="32"/>
      <c r="P24" s="33"/>
      <c r="Q24" s="36"/>
      <c r="S24" s="4"/>
    </row>
    <row r="25" spans="1:20" ht="27" customHeight="1" x14ac:dyDescent="0.2">
      <c r="A25" s="6"/>
      <c r="B25" s="33"/>
      <c r="C25" s="83" t="s">
        <v>44</v>
      </c>
      <c r="D25" s="141" t="s">
        <v>52</v>
      </c>
      <c r="E25" s="142"/>
      <c r="F25" s="143"/>
      <c r="G25" s="84"/>
      <c r="H25" s="84"/>
      <c r="I25" s="84"/>
      <c r="J25" s="84"/>
      <c r="K25" s="84"/>
      <c r="L25" s="85" t="s">
        <v>33</v>
      </c>
      <c r="M25" s="86"/>
      <c r="N25" s="87" t="s">
        <v>36</v>
      </c>
      <c r="O25" s="37"/>
      <c r="P25" s="35"/>
      <c r="Q25" s="38"/>
      <c r="S25" s="4"/>
    </row>
    <row r="26" spans="1:20" ht="26.25" customHeight="1" x14ac:dyDescent="0.2">
      <c r="A26" s="6"/>
      <c r="B26" s="33"/>
      <c r="C26" s="88" t="s">
        <v>45</v>
      </c>
      <c r="D26" s="144" t="s">
        <v>52</v>
      </c>
      <c r="E26" s="145"/>
      <c r="F26" s="146"/>
      <c r="G26" s="89"/>
      <c r="H26" s="89"/>
      <c r="I26" s="89"/>
      <c r="J26" s="89"/>
      <c r="K26" s="89"/>
      <c r="L26" s="90" t="s">
        <v>33</v>
      </c>
      <c r="M26" s="91"/>
      <c r="N26" s="92" t="s">
        <v>36</v>
      </c>
      <c r="O26" s="63"/>
      <c r="P26" s="33"/>
      <c r="Q26" s="36"/>
      <c r="S26" s="4"/>
    </row>
    <row r="27" spans="1:20" ht="22.5" customHeight="1" x14ac:dyDescent="0.2">
      <c r="A27" s="6"/>
      <c r="B27" s="39"/>
      <c r="C27" s="48" t="s">
        <v>37</v>
      </c>
      <c r="D27" s="64"/>
      <c r="E27" s="64"/>
      <c r="F27" s="64"/>
      <c r="G27" s="65" t="s">
        <v>18</v>
      </c>
      <c r="H27" s="45">
        <f>H23</f>
        <v>0</v>
      </c>
      <c r="I27" s="64" t="s">
        <v>22</v>
      </c>
      <c r="J27" s="64"/>
      <c r="K27" s="64"/>
      <c r="L27" s="48" t="s">
        <v>33</v>
      </c>
      <c r="M27" s="66">
        <f>M24+M25+M26</f>
        <v>1</v>
      </c>
      <c r="N27" s="48" t="s">
        <v>34</v>
      </c>
      <c r="O27" s="40"/>
      <c r="P27" s="133"/>
      <c r="Q27" s="134"/>
      <c r="S27" s="4"/>
    </row>
    <row r="28" spans="1:20" ht="26.25" customHeight="1" x14ac:dyDescent="0.2">
      <c r="A28" s="6"/>
      <c r="B28" s="112" t="s">
        <v>12</v>
      </c>
      <c r="C28" s="113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57">
        <v>0</v>
      </c>
      <c r="P28" s="135">
        <v>0</v>
      </c>
      <c r="Q28" s="136"/>
      <c r="S28" s="4" t="str">
        <f>IF(O28&gt;P28,"NG","OK")</f>
        <v>OK</v>
      </c>
    </row>
    <row r="29" spans="1:20" ht="26.25" customHeight="1" thickBot="1" x14ac:dyDescent="0.25">
      <c r="A29" s="6"/>
      <c r="B29" s="116" t="s">
        <v>29</v>
      </c>
      <c r="C29" s="11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9">
        <f>SUM(O19+O22+O28)</f>
        <v>1</v>
      </c>
      <c r="P29" s="139">
        <f>SUM(P19,P22,P28)</f>
        <v>0</v>
      </c>
      <c r="Q29" s="140"/>
      <c r="S29" s="4" t="str">
        <f>IF(O29&gt;P29,"NG","OK")</f>
        <v>NG</v>
      </c>
    </row>
    <row r="30" spans="1:20" ht="27" customHeight="1" x14ac:dyDescent="0.2">
      <c r="A30" s="6"/>
      <c r="B30" s="114" t="s">
        <v>13</v>
      </c>
      <c r="C30" s="115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7">
        <v>0</v>
      </c>
      <c r="P30" s="137">
        <v>0</v>
      </c>
      <c r="Q30" s="138"/>
      <c r="S30" s="4" t="str">
        <f>IF(O30&gt;P30,"NG","OK")</f>
        <v>OK</v>
      </c>
    </row>
    <row r="31" spans="1:20" x14ac:dyDescent="0.2">
      <c r="A31" s="6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3"/>
      <c r="S31" s="3"/>
      <c r="T31" s="3"/>
    </row>
    <row r="32" spans="1:20" ht="41.25" customHeight="1" x14ac:dyDescent="0.2">
      <c r="A32" s="6"/>
      <c r="B32" s="107" t="s">
        <v>64</v>
      </c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:17" ht="41.25" customHeight="1" x14ac:dyDescent="0.2">
      <c r="A33" s="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</row>
    <row r="34" spans="1:17" ht="41.25" customHeight="1" x14ac:dyDescent="0.2">
      <c r="A34" s="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</row>
  </sheetData>
  <mergeCells count="53">
    <mergeCell ref="P22:Q22"/>
    <mergeCell ref="A2:Q2"/>
    <mergeCell ref="K7:N7"/>
    <mergeCell ref="P18:Q18"/>
    <mergeCell ref="D6:L6"/>
    <mergeCell ref="D4:Q4"/>
    <mergeCell ref="D5:Q5"/>
    <mergeCell ref="D7:J7"/>
    <mergeCell ref="M6:Q6"/>
    <mergeCell ref="B6:C6"/>
    <mergeCell ref="F11:I11"/>
    <mergeCell ref="F12:I12"/>
    <mergeCell ref="F14:I14"/>
    <mergeCell ref="F15:I15"/>
    <mergeCell ref="K13:M13"/>
    <mergeCell ref="B10:C10"/>
    <mergeCell ref="P27:Q27"/>
    <mergeCell ref="P28:Q28"/>
    <mergeCell ref="P30:Q30"/>
    <mergeCell ref="P29:Q29"/>
    <mergeCell ref="D25:F25"/>
    <mergeCell ref="D26:F26"/>
    <mergeCell ref="B5:C5"/>
    <mergeCell ref="B7:C7"/>
    <mergeCell ref="N21:N22"/>
    <mergeCell ref="B20:B24"/>
    <mergeCell ref="J21:J22"/>
    <mergeCell ref="K21:K22"/>
    <mergeCell ref="B14:C14"/>
    <mergeCell ref="B15:C15"/>
    <mergeCell ref="D18:O18"/>
    <mergeCell ref="D10:N10"/>
    <mergeCell ref="D19:F19"/>
    <mergeCell ref="K11:L11"/>
    <mergeCell ref="K12:L12"/>
    <mergeCell ref="K14:L14"/>
    <mergeCell ref="K15:L15"/>
    <mergeCell ref="B32:Q32"/>
    <mergeCell ref="B33:Q33"/>
    <mergeCell ref="B34:Q34"/>
    <mergeCell ref="D11:E11"/>
    <mergeCell ref="D12:E12"/>
    <mergeCell ref="D14:E14"/>
    <mergeCell ref="D15:E15"/>
    <mergeCell ref="B19:C19"/>
    <mergeCell ref="B28:C28"/>
    <mergeCell ref="B30:C30"/>
    <mergeCell ref="B29:C29"/>
    <mergeCell ref="L21:L22"/>
    <mergeCell ref="M21:M22"/>
    <mergeCell ref="B11:C13"/>
    <mergeCell ref="P19:Q19"/>
    <mergeCell ref="P23:Q23"/>
  </mergeCells>
  <phoneticPr fontId="2"/>
  <conditionalFormatting sqref="S11">
    <cfRule type="expression" dxfId="16" priority="17">
      <formula>S11="NG"</formula>
    </cfRule>
  </conditionalFormatting>
  <conditionalFormatting sqref="S13">
    <cfRule type="expression" dxfId="15" priority="9">
      <formula>$S$13="NG"</formula>
    </cfRule>
    <cfRule type="expression" dxfId="14" priority="10">
      <formula>$S$13="NG"</formula>
    </cfRule>
  </conditionalFormatting>
  <conditionalFormatting sqref="S12">
    <cfRule type="expression" dxfId="13" priority="8">
      <formula>$S$12="NG"</formula>
    </cfRule>
  </conditionalFormatting>
  <conditionalFormatting sqref="S14">
    <cfRule type="expression" dxfId="12" priority="7">
      <formula>$S$14="NG"</formula>
    </cfRule>
  </conditionalFormatting>
  <conditionalFormatting sqref="S15">
    <cfRule type="expression" dxfId="11" priority="6">
      <formula>$S$15="NG"</formula>
    </cfRule>
  </conditionalFormatting>
  <conditionalFormatting sqref="S19">
    <cfRule type="expression" dxfId="10" priority="5">
      <formula>$S$19="NG"</formula>
    </cfRule>
  </conditionalFormatting>
  <conditionalFormatting sqref="S22">
    <cfRule type="expression" dxfId="9" priority="4">
      <formula>$S$22="NG"</formula>
    </cfRule>
  </conditionalFormatting>
  <conditionalFormatting sqref="S28">
    <cfRule type="expression" dxfId="8" priority="3">
      <formula>$S$28="NG"</formula>
    </cfRule>
  </conditionalFormatting>
  <conditionalFormatting sqref="S29">
    <cfRule type="expression" dxfId="7" priority="2">
      <formula>$S$29="NG"</formula>
    </cfRule>
  </conditionalFormatting>
  <conditionalFormatting sqref="S30">
    <cfRule type="expression" dxfId="6" priority="1">
      <formula>$S$30="NG"</formula>
    </cfRule>
  </conditionalFormatting>
  <dataValidations count="1">
    <dataValidation type="list" allowBlank="1" showInputMessage="1" showErrorMessage="1" sqref="M6:Q6">
      <formula1>$Z$12:$Z$13</formula1>
    </dataValidation>
  </dataValidations>
  <pageMargins left="0.78740157480314965" right="0.31496062992125984" top="0.59055118110236227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showGridLines="0" view="pageBreakPreview" topLeftCell="A7" zoomScale="115" zoomScaleNormal="100" zoomScaleSheetLayoutView="115" workbookViewId="0">
      <selection activeCell="J7" sqref="J7"/>
    </sheetView>
  </sheetViews>
  <sheetFormatPr defaultColWidth="9" defaultRowHeight="13.2" x14ac:dyDescent="0.2"/>
  <cols>
    <col min="1" max="1" width="2.88671875" style="2" customWidth="1"/>
    <col min="2" max="2" width="4.33203125" style="2" customWidth="1"/>
    <col min="3" max="3" width="12.21875" style="2" customWidth="1"/>
    <col min="4" max="4" width="5.21875" style="2" customWidth="1"/>
    <col min="5" max="5" width="2.33203125" style="2" bestFit="1" customWidth="1"/>
    <col min="6" max="6" width="2.6640625" style="2" customWidth="1"/>
    <col min="7" max="7" width="3.109375" style="2" customWidth="1"/>
    <col min="8" max="8" width="4" style="2" customWidth="1"/>
    <col min="9" max="10" width="4.109375" style="2" customWidth="1"/>
    <col min="11" max="11" width="4.77734375" style="2" customWidth="1"/>
    <col min="12" max="12" width="3.21875" style="2" bestFit="1" customWidth="1"/>
    <col min="13" max="13" width="5.33203125" style="2" customWidth="1"/>
    <col min="14" max="14" width="3.21875" style="2" bestFit="1" customWidth="1"/>
    <col min="15" max="15" width="14.21875" style="2" customWidth="1"/>
    <col min="16" max="16" width="8.77734375" style="2" customWidth="1"/>
    <col min="17" max="17" width="5.44140625" style="2" customWidth="1"/>
    <col min="18" max="18" width="4.21875" style="2" customWidth="1"/>
    <col min="19" max="23" width="9" style="2"/>
    <col min="24" max="24" width="19.6640625" style="2" customWidth="1"/>
    <col min="25" max="16384" width="9" style="2"/>
  </cols>
  <sheetData>
    <row r="1" spans="1:26" ht="26.25" customHeight="1" x14ac:dyDescent="0.2">
      <c r="B1" s="2" t="s">
        <v>79</v>
      </c>
    </row>
    <row r="2" spans="1:26" ht="43.5" customHeight="1" x14ac:dyDescent="0.2">
      <c r="A2" s="165" t="s">
        <v>55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26" ht="38.25" customHeight="1" x14ac:dyDescent="0.2">
      <c r="A3" s="6"/>
      <c r="B3" s="7"/>
      <c r="C3" s="7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6" ht="27" customHeight="1" x14ac:dyDescent="0.2">
      <c r="A4" s="6" t="s">
        <v>76</v>
      </c>
      <c r="B4" s="7"/>
      <c r="C4" s="7"/>
      <c r="D4" s="7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S4" s="5" t="s">
        <v>38</v>
      </c>
      <c r="X4"/>
      <c r="Y4"/>
      <c r="Z4"/>
    </row>
    <row r="5" spans="1:26" ht="27" customHeight="1" x14ac:dyDescent="0.2">
      <c r="A5" s="6"/>
      <c r="B5" s="120"/>
      <c r="C5" s="120"/>
      <c r="D5" s="166" t="s">
        <v>74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58" t="s">
        <v>31</v>
      </c>
      <c r="P5" s="58" t="s">
        <v>75</v>
      </c>
      <c r="Q5" s="9"/>
      <c r="X5"/>
      <c r="Y5" s="1"/>
      <c r="Z5" s="1"/>
    </row>
    <row r="6" spans="1:26" ht="27" customHeight="1" x14ac:dyDescent="0.2">
      <c r="A6" s="6"/>
      <c r="B6" s="176" t="s">
        <v>72</v>
      </c>
      <c r="C6" s="177"/>
      <c r="D6" s="108">
        <v>3.3</v>
      </c>
      <c r="E6" s="109"/>
      <c r="F6" s="163" t="s">
        <v>65</v>
      </c>
      <c r="G6" s="163"/>
      <c r="H6" s="163"/>
      <c r="I6" s="163"/>
      <c r="J6" s="59">
        <v>5</v>
      </c>
      <c r="K6" s="109" t="s">
        <v>4</v>
      </c>
      <c r="L6" s="109"/>
      <c r="M6" s="60">
        <f>IF(D6*J6&lt;9.9,9.9,D6*J6)</f>
        <v>16.5</v>
      </c>
      <c r="N6" s="62" t="s">
        <v>5</v>
      </c>
      <c r="O6" s="12"/>
      <c r="P6" s="13"/>
      <c r="Q6" s="62" t="s">
        <v>0</v>
      </c>
      <c r="S6" s="4" t="str">
        <f>IF(M6&gt;P6,"NG","OK")</f>
        <v>NG</v>
      </c>
      <c r="X6"/>
      <c r="Y6" s="1"/>
      <c r="Z6" s="1"/>
    </row>
    <row r="7" spans="1:26" ht="27" customHeight="1" x14ac:dyDescent="0.2">
      <c r="A7" s="6"/>
      <c r="B7" s="120" t="s">
        <v>7</v>
      </c>
      <c r="C7" s="120"/>
      <c r="D7" s="108">
        <v>3.3</v>
      </c>
      <c r="E7" s="109"/>
      <c r="F7" s="163" t="s">
        <v>27</v>
      </c>
      <c r="G7" s="163"/>
      <c r="H7" s="163"/>
      <c r="I7" s="163"/>
      <c r="J7" s="59">
        <v>1</v>
      </c>
      <c r="K7" s="109" t="s">
        <v>4</v>
      </c>
      <c r="L7" s="109"/>
      <c r="M7" s="60">
        <f>D7*J7</f>
        <v>3.3</v>
      </c>
      <c r="N7" s="62" t="s">
        <v>0</v>
      </c>
      <c r="O7" s="12"/>
      <c r="P7" s="13"/>
      <c r="Q7" s="62" t="s">
        <v>0</v>
      </c>
      <c r="S7" s="4" t="str">
        <f t="shared" ref="S7" si="0">IF(M7&gt;P7,"NG","OK")</f>
        <v>NG</v>
      </c>
    </row>
    <row r="8" spans="1:26" ht="26.25" customHeight="1" x14ac:dyDescent="0.2">
      <c r="A8" s="6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S8" s="4"/>
    </row>
    <row r="9" spans="1:26" ht="27" customHeight="1" x14ac:dyDescent="0.2">
      <c r="A9" s="6" t="s">
        <v>77</v>
      </c>
      <c r="B9" s="7"/>
      <c r="C9" s="7"/>
      <c r="D9" s="7" t="s">
        <v>71</v>
      </c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S9" s="4"/>
    </row>
    <row r="10" spans="1:26" ht="27.75" customHeight="1" x14ac:dyDescent="0.2">
      <c r="A10" s="6"/>
      <c r="B10" s="18"/>
      <c r="C10" s="19"/>
      <c r="D10" s="130" t="s">
        <v>73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75"/>
      <c r="P10" s="130" t="s">
        <v>70</v>
      </c>
      <c r="Q10" s="151"/>
      <c r="S10" s="4"/>
    </row>
    <row r="11" spans="1:26" ht="27.75" customHeight="1" x14ac:dyDescent="0.2">
      <c r="A11" s="6"/>
      <c r="B11" s="168" t="s">
        <v>80</v>
      </c>
      <c r="C11" s="172" t="s">
        <v>67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4"/>
      <c r="O11" s="93">
        <v>1</v>
      </c>
      <c r="P11" s="178">
        <v>1</v>
      </c>
      <c r="Q11" s="179"/>
      <c r="R11" s="94"/>
      <c r="S11" s="4" t="str">
        <f>IF(O11&gt;P11,"NG","OK")</f>
        <v>OK</v>
      </c>
    </row>
    <row r="12" spans="1:26" ht="27.75" customHeight="1" x14ac:dyDescent="0.2">
      <c r="A12" s="6"/>
      <c r="B12" s="169"/>
      <c r="C12" s="170" t="s">
        <v>69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6"/>
      <c r="O12" s="93">
        <v>0</v>
      </c>
      <c r="P12" s="178">
        <v>0</v>
      </c>
      <c r="Q12" s="179"/>
      <c r="R12" s="94"/>
      <c r="S12" s="4"/>
    </row>
    <row r="13" spans="1:26" ht="27.75" customHeight="1" x14ac:dyDescent="0.2">
      <c r="A13" s="6"/>
      <c r="B13" s="169"/>
      <c r="C13" s="170" t="s">
        <v>68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71"/>
      <c r="O13" s="95">
        <v>0</v>
      </c>
      <c r="P13" s="180">
        <v>0</v>
      </c>
      <c r="Q13" s="179"/>
      <c r="R13" s="94"/>
      <c r="S13" s="4"/>
    </row>
    <row r="14" spans="1:26" ht="27.75" customHeight="1" x14ac:dyDescent="0.2">
      <c r="A14" s="6"/>
      <c r="B14" s="96"/>
      <c r="C14" s="77"/>
      <c r="D14" s="191" t="s">
        <v>66</v>
      </c>
      <c r="E14" s="191"/>
      <c r="F14" s="97"/>
      <c r="G14" s="98"/>
      <c r="H14" s="99"/>
      <c r="I14" s="97"/>
      <c r="J14" s="97"/>
      <c r="K14" s="97"/>
      <c r="L14" s="77"/>
      <c r="M14" s="100"/>
      <c r="N14" s="77"/>
      <c r="O14" s="101">
        <f>SUM(O11:O13)</f>
        <v>1</v>
      </c>
      <c r="P14" s="186">
        <f>SUM(P11:Q13)</f>
        <v>1</v>
      </c>
      <c r="Q14" s="187"/>
      <c r="R14" s="94"/>
      <c r="S14" s="4"/>
    </row>
    <row r="15" spans="1:26" ht="27.75" customHeight="1" x14ac:dyDescent="0.2">
      <c r="A15" s="6"/>
      <c r="B15" s="188" t="s">
        <v>12</v>
      </c>
      <c r="C15" s="153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3">
        <v>1</v>
      </c>
      <c r="P15" s="189">
        <v>1</v>
      </c>
      <c r="Q15" s="190"/>
      <c r="R15" s="94"/>
      <c r="S15" s="4" t="str">
        <f>IF(O15&gt;P15,"NG","OK")</f>
        <v>OK</v>
      </c>
    </row>
    <row r="16" spans="1:26" ht="27.75" customHeight="1" thickBot="1" x14ac:dyDescent="0.25">
      <c r="A16" s="6"/>
      <c r="B16" s="182"/>
      <c r="C16" s="181"/>
      <c r="D16" s="181" t="s">
        <v>78</v>
      </c>
      <c r="E16" s="181"/>
      <c r="F16" s="104"/>
      <c r="G16" s="104"/>
      <c r="H16" s="104"/>
      <c r="I16" s="104"/>
      <c r="J16" s="104"/>
      <c r="K16" s="104"/>
      <c r="L16" s="104"/>
      <c r="M16" s="104"/>
      <c r="N16" s="104"/>
      <c r="O16" s="105">
        <f>O14+O15</f>
        <v>2</v>
      </c>
      <c r="P16" s="183">
        <f t="shared" ref="P16" si="1">P14+P15</f>
        <v>2</v>
      </c>
      <c r="Q16" s="184"/>
      <c r="R16" s="94"/>
      <c r="S16" s="4" t="str">
        <f>IF(O16&gt;P16,"NG","OK")</f>
        <v>OK</v>
      </c>
    </row>
    <row r="17" spans="1:20" ht="27.75" customHeight="1" x14ac:dyDescent="0.2">
      <c r="A17" s="6"/>
      <c r="B17" s="114" t="s">
        <v>13</v>
      </c>
      <c r="C17" s="115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72">
        <v>1</v>
      </c>
      <c r="P17" s="185">
        <v>0</v>
      </c>
      <c r="Q17" s="138"/>
      <c r="S17" s="4" t="str">
        <f>IF(O17&gt;P17,"NG","OK")</f>
        <v>NG</v>
      </c>
    </row>
    <row r="18" spans="1:20" ht="22.5" customHeight="1" x14ac:dyDescent="0.2">
      <c r="A18" s="6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3"/>
      <c r="S18" s="3"/>
      <c r="T18" s="3"/>
    </row>
    <row r="19" spans="1:20" ht="41.25" customHeight="1" x14ac:dyDescent="0.2">
      <c r="A19" s="6"/>
      <c r="B19" s="107" t="s">
        <v>81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</row>
    <row r="20" spans="1:20" ht="41.25" customHeight="1" x14ac:dyDescent="0.2">
      <c r="A20" s="6"/>
      <c r="B20" s="107" t="s">
        <v>82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</row>
    <row r="21" spans="1:20" ht="41.25" customHeight="1" x14ac:dyDescent="0.2">
      <c r="A21" s="6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</row>
  </sheetData>
  <mergeCells count="32">
    <mergeCell ref="B21:Q21"/>
    <mergeCell ref="B6:C6"/>
    <mergeCell ref="P12:Q12"/>
    <mergeCell ref="P13:Q13"/>
    <mergeCell ref="D16:E16"/>
    <mergeCell ref="B16:C16"/>
    <mergeCell ref="P16:Q16"/>
    <mergeCell ref="B17:C17"/>
    <mergeCell ref="P17:Q17"/>
    <mergeCell ref="B19:Q19"/>
    <mergeCell ref="B20:Q20"/>
    <mergeCell ref="P14:Q14"/>
    <mergeCell ref="B15:C15"/>
    <mergeCell ref="P15:Q15"/>
    <mergeCell ref="D14:E14"/>
    <mergeCell ref="P11:Q11"/>
    <mergeCell ref="B7:C7"/>
    <mergeCell ref="D7:E7"/>
    <mergeCell ref="F7:I7"/>
    <mergeCell ref="K7:L7"/>
    <mergeCell ref="D10:O10"/>
    <mergeCell ref="P10:Q10"/>
    <mergeCell ref="B11:B13"/>
    <mergeCell ref="C13:N13"/>
    <mergeCell ref="C12:N12"/>
    <mergeCell ref="C11:N11"/>
    <mergeCell ref="A2:Q2"/>
    <mergeCell ref="B5:C5"/>
    <mergeCell ref="D5:N5"/>
    <mergeCell ref="D6:E6"/>
    <mergeCell ref="F6:I6"/>
    <mergeCell ref="K6:L6"/>
  </mergeCells>
  <phoneticPr fontId="2"/>
  <conditionalFormatting sqref="S6">
    <cfRule type="expression" dxfId="5" priority="11">
      <formula>S6="NG"</formula>
    </cfRule>
  </conditionalFormatting>
  <conditionalFormatting sqref="S7">
    <cfRule type="expression" dxfId="4" priority="6">
      <formula>$S$7="NG"</formula>
    </cfRule>
  </conditionalFormatting>
  <conditionalFormatting sqref="S11">
    <cfRule type="expression" dxfId="3" priority="5">
      <formula>$S$11="NG"</formula>
    </cfRule>
  </conditionalFormatting>
  <conditionalFormatting sqref="S15">
    <cfRule type="expression" dxfId="2" priority="3">
      <formula>$S$15="NG"</formula>
    </cfRule>
  </conditionalFormatting>
  <conditionalFormatting sqref="S16">
    <cfRule type="expression" dxfId="1" priority="2">
      <formula>$S$16="NG"</formula>
    </cfRule>
  </conditionalFormatting>
  <conditionalFormatting sqref="S17">
    <cfRule type="expression" dxfId="0" priority="1">
      <formula>$S$17="NG"</formula>
    </cfRule>
  </conditionalFormatting>
  <pageMargins left="0.78740157480314965" right="0.31496062992125984" top="0.59055118110236227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小規模・事業所内</vt:lpstr>
      <vt:lpstr>家庭的</vt:lpstr>
      <vt:lpstr>Sheet3</vt:lpstr>
      <vt:lpstr>小規模・事業所内!_GoBack</vt:lpstr>
      <vt:lpstr>家庭的!Print_Area</vt:lpstr>
      <vt:lpstr>小規模・事業所内!Print_Area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古郡　達之</dc:creator>
  <cp:lastModifiedBy>春日　咲乃</cp:lastModifiedBy>
  <cp:lastPrinted>2018-02-26T04:35:13Z</cp:lastPrinted>
  <dcterms:created xsi:type="dcterms:W3CDTF">2016-09-27T06:33:44Z</dcterms:created>
  <dcterms:modified xsi:type="dcterms:W3CDTF">2024-03-05T04:29:26Z</dcterms:modified>
</cp:coreProperties>
</file>