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6EB00DD4-AE83-476A-8AD6-A896B85E5C6D}" xr6:coauthVersionLast="47" xr6:coauthVersionMax="47" xr10:uidLastSave="{00000000-0000-0000-0000-000000000000}"/>
  <bookViews>
    <workbookView xWindow="-120" yWindow="-120" windowWidth="29040" windowHeight="15720" tabRatio="915" firstSheet="5" activeTab="11" xr2:uid="{00000000-000D-0000-FFFF-FFFF00000000}"/>
  </bookViews>
  <sheets>
    <sheet name="書類一覧" sheetId="176" r:id="rId1"/>
    <sheet name="指定申請書" sheetId="177" r:id="rId2"/>
    <sheet name="別表　事業所一覧" sheetId="96" r:id="rId3"/>
    <sheet name="別表　事業所一覧（記入例）" sheetId="97" r:id="rId4"/>
    <sheet name="付表１２" sheetId="144" r:id="rId5"/>
    <sheet name="介護給付費等の算定に係る体制等状況一覧表" sheetId="168" r:id="rId6"/>
    <sheet name="別紙３-１福祉専門職員配置等加算" sheetId="146" r:id="rId7"/>
    <sheet name="共同生活援助に係る体制" sheetId="20" r:id="rId8"/>
    <sheet name="共同生活援助に係る体制　記載例" sheetId="21" r:id="rId9"/>
    <sheet name="29-２夜間支援等体制加算（共同生活援助）" sheetId="150" r:id="rId10"/>
    <sheet name="夜間支援対象利用者数" sheetId="23" r:id="rId11"/>
    <sheet name="夜間　別表" sheetId="33" r:id="rId12"/>
    <sheet name="別紙５常勤看護職員等配置加算・看護職員配置加算" sheetId="149" r:id="rId13"/>
    <sheet name="別紙６-１視覚・聴覚言語障害者支援体制加算 (Ⅰ)" sheetId="181" r:id="rId14"/>
    <sheet name="別紙６-２視覚・聴覚言語障害者支援体制加算 (Ⅱ)" sheetId="182" r:id="rId15"/>
    <sheet name="別紙38夜勤職員加配加算（共同生活援助）" sheetId="151" r:id="rId16"/>
    <sheet name="別紙８-３重度障害者支援加算（共同生活援助）" sheetId="152" r:id="rId17"/>
    <sheet name="別紙12地域生活移行個別支援特別加算" sheetId="153" r:id="rId18"/>
    <sheet name="地域　算定要件" sheetId="45" r:id="rId19"/>
    <sheet name="別紙13精神障害者地域移行特別加算" sheetId="154" r:id="rId20"/>
    <sheet name="別紙14強度行動障害者地域移行特別加算" sheetId="155" r:id="rId21"/>
    <sheet name="別紙41強度行動障害者体験利用加算" sheetId="156" r:id="rId22"/>
    <sheet name="別紙15医療連携体制加算（Ⅶ)・医療連携体制加算（Ⅸ）" sheetId="157" r:id="rId23"/>
    <sheet name="医療　概要" sheetId="37" r:id="rId24"/>
    <sheet name="別紙56通勤者生活支援加算" sheetId="158" r:id="rId25"/>
    <sheet name="別紙39医療的ケア対応支援加算（共同生活援助）" sheetId="159" r:id="rId26"/>
    <sheet name="別紙40自立生活支援加算（Ⅲ）（移行支援住居の届出）" sheetId="160" r:id="rId27"/>
    <sheet name="別紙　参考書類 " sheetId="127" r:id="rId28"/>
    <sheet name="別紙　参考書類 (記載例と解説)" sheetId="128" r:id="rId29"/>
    <sheet name="別紙37人員配置体制加算（共同生活援助）" sheetId="183" r:id="rId30"/>
    <sheet name="別添参考様式（人員配置体制確認表）" sheetId="138" r:id="rId31"/>
    <sheet name="別添参考様式（人員配置体制確認表 （記載例））" sheetId="139" r:id="rId32"/>
    <sheet name="参考表" sheetId="140" r:id="rId33"/>
    <sheet name="別紙23-１ピアサポート実施加算（共同生活援助）" sheetId="162" r:id="rId34"/>
    <sheet name="別紙24退居後ピアサポート実施加算" sheetId="163" r:id="rId35"/>
    <sheet name="別紙47地域生活支援拠点等に関連する加算" sheetId="165" r:id="rId36"/>
    <sheet name="別紙22障害者支援施設等感染対策向上加算" sheetId="166" r:id="rId37"/>
    <sheet name="別紙７高次脳機能障害者支援体制加算" sheetId="167" r:id="rId38"/>
    <sheet name="平面図" sheetId="50" r:id="rId39"/>
    <sheet name="設備・備品一覧" sheetId="51" r:id="rId40"/>
    <sheet name="管理者経歴書" sheetId="52" r:id="rId41"/>
    <sheet name="管理者　記入例" sheetId="53" r:id="rId42"/>
    <sheet name="サービス管理責任者経歴書" sheetId="54" r:id="rId43"/>
    <sheet name="サビ管　記入例" sheetId="55" r:id="rId44"/>
    <sheet name="世話人経歴書" sheetId="56" r:id="rId45"/>
    <sheet name="世話人　記入例" sheetId="57" r:id="rId46"/>
    <sheet name="生活支援員経歴書" sheetId="58" r:id="rId47"/>
    <sheet name="支援員　記入例" sheetId="59" r:id="rId48"/>
    <sheet name="実務経験証明書 " sheetId="92" r:id="rId49"/>
    <sheet name="（記載例）実務経験証明書 " sheetId="93" r:id="rId50"/>
    <sheet name="実務経験見込証明書" sheetId="62" r:id="rId51"/>
    <sheet name="実務見込　 記入例" sheetId="63" r:id="rId52"/>
    <sheet name="勤務形態一覧表（共同生活援助・介護サービス包括型）" sheetId="173" r:id="rId53"/>
    <sheet name="勤務形態一覧表（共同生活援助・外部サービス利用型）" sheetId="174" r:id="rId54"/>
    <sheet name="勤務形態一覧表（共同生活援助・日中サービス支援型" sheetId="175" r:id="rId55"/>
    <sheet name="（標準様式２）苦情解決措置の概要" sheetId="170" r:id="rId56"/>
    <sheet name="（標準様式１）主たる障害特定理由" sheetId="169" r:id="rId57"/>
    <sheet name="協力医療機関" sheetId="73" r:id="rId58"/>
    <sheet name="標準様式３（誓約書）" sheetId="171" r:id="rId59"/>
    <sheet name="別紙①" sheetId="172" r:id="rId60"/>
    <sheet name="協議会報告" sheetId="76" r:id="rId61"/>
    <sheet name="３８　事業開始届" sheetId="178" r:id="rId62"/>
    <sheet name="３９　収支予算書" sheetId="179" r:id="rId63"/>
    <sheet name="耐震化に関する調査票" sheetId="80" r:id="rId64"/>
    <sheet name="消防関係状況確認書" sheetId="81" r:id="rId65"/>
    <sheet name="消防関係状況確認書（留意事項）" sheetId="82" r:id="rId66"/>
    <sheet name="４３　社会・労働保険加入状況確認票" sheetId="180" r:id="rId67"/>
    <sheet name="業務管理体制変更届" sheetId="104" r:id="rId68"/>
    <sheet name="業務管理体制変更届（記載例）" sheetId="103" r:id="rId69"/>
    <sheet name="メールアドレス登録票" sheetId="100" r:id="rId70"/>
    <sheet name="プルダウンリスト" sheetId="105" state="hidden" r:id="rId71"/>
  </sheets>
  <externalReferences>
    <externalReference r:id="rId72"/>
    <externalReference r:id="rId73"/>
    <externalReference r:id="rId74"/>
    <externalReference r:id="rId75"/>
    <externalReference r:id="rId76"/>
    <externalReference r:id="rId7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9">#REF!</definedName>
    <definedName name="___kk06">#REF!</definedName>
    <definedName name="___kk29" localSheetId="29">#REF!</definedName>
    <definedName name="___kk29">#REF!</definedName>
    <definedName name="__08">#N/A</definedName>
    <definedName name="__kk06" localSheetId="29">#REF!</definedName>
    <definedName name="__kk06">#REF!</definedName>
    <definedName name="__kk29" localSheetId="29">#REF!</definedName>
    <definedName name="__kk29">#REF!</definedName>
    <definedName name="_kk06" localSheetId="29">#REF!</definedName>
    <definedName name="_kk06">#REF!</definedName>
    <definedName name="_kk29" localSheetId="2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29">#REF!</definedName>
    <definedName name="Avrg">#REF!</definedName>
    <definedName name="avrg1" localSheetId="2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3">'別紙６-１視覚・聴覚言語障害者支援体制加算 (Ⅰ)'!$A$4:$AK$49</definedName>
    <definedName name="Excel_BuiltIn_Print_Area" localSheetId="14">'別紙６-２視覚・聴覚言語障害者支援体制加算 (Ⅱ)'!$A$4:$AK$49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2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29">#REF!</definedName>
    <definedName name="KK_03">#REF!</definedName>
    <definedName name="kk_04" localSheetId="29">#REF!</definedName>
    <definedName name="kk_04">#REF!</definedName>
    <definedName name="KK_06" localSheetId="29">#REF!</definedName>
    <definedName name="KK_06">#REF!</definedName>
    <definedName name="kk_07" localSheetId="29">#REF!</definedName>
    <definedName name="kk_07">#REF!</definedName>
    <definedName name="‐㏍08">#REF!</definedName>
    <definedName name="KK2_3" localSheetId="29">#REF!</definedName>
    <definedName name="KK2_3">#REF!</definedName>
    <definedName name="ｋｋｋｋ">#REF!</definedName>
    <definedName name="new">#REF!</definedName>
    <definedName name="nn">#REF!</definedName>
    <definedName name="o">#REF!</definedName>
    <definedName name="_xlnm.Print_Area" localSheetId="29">'別紙37人員配置体制加算（共同生活援助）'!$A$1:$L$44</definedName>
    <definedName name="_xlnm.Print_Area" localSheetId="13">'別紙６-１視覚・聴覚言語障害者支援体制加算 (Ⅰ)'!$A$1:$AK$48</definedName>
    <definedName name="_xlnm.Print_Area" localSheetId="14">'別紙６-２視覚・聴覚言語障害者支援体制加算 (Ⅱ)'!$A$1:$AK$48</definedName>
    <definedName name="prtNo">[1]main!#REF!</definedName>
    <definedName name="q">#REF!</definedName>
    <definedName name="qq">#REF!</definedName>
    <definedName name="qwerty">#REF!</definedName>
    <definedName name="Roman_01" localSheetId="29">#REF!</definedName>
    <definedName name="Roman_01">#REF!</definedName>
    <definedName name="Roman_02">#REF!</definedName>
    <definedName name="Roman_03" localSheetId="29">#REF!</definedName>
    <definedName name="Roman_03">#REF!</definedName>
    <definedName name="Roman_04" localSheetId="29">#REF!</definedName>
    <definedName name="Roman_04">#REF!</definedName>
    <definedName name="Roman_06" localSheetId="29">#REF!</definedName>
    <definedName name="Roman_06">#REF!</definedName>
    <definedName name="roman_09" localSheetId="29">#REF!</definedName>
    <definedName name="roman_09">#REF!</definedName>
    <definedName name="roman_11" localSheetId="29">#REF!</definedName>
    <definedName name="roman_11">#REF!</definedName>
    <definedName name="roman11" localSheetId="29">#REF!</definedName>
    <definedName name="roman11">#REF!</definedName>
    <definedName name="Roman2_1" localSheetId="29">#REF!</definedName>
    <definedName name="Roman2_1">#REF!</definedName>
    <definedName name="Roman2_3" localSheetId="29">#REF!</definedName>
    <definedName name="Roman2_3">#REF!</definedName>
    <definedName name="roman31" localSheetId="29">#REF!</definedName>
    <definedName name="roman31">#REF!</definedName>
    <definedName name="roman33" localSheetId="29">#REF!</definedName>
    <definedName name="roman33">#REF!</definedName>
    <definedName name="roman4_3" localSheetId="29">#REF!</definedName>
    <definedName name="roman4_3">#REF!</definedName>
    <definedName name="roman43">#REF!</definedName>
    <definedName name="roman7_1" localSheetId="29">#REF!</definedName>
    <definedName name="roman7_1">#REF!</definedName>
    <definedName name="roman77" localSheetId="29">#REF!</definedName>
    <definedName name="roman77">#REF!</definedName>
    <definedName name="romann_12" localSheetId="29">#REF!</definedName>
    <definedName name="romann_12">#REF!</definedName>
    <definedName name="romann_66" localSheetId="29">#REF!</definedName>
    <definedName name="romann_66">#REF!</definedName>
    <definedName name="romann33" localSheetId="2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9">#REF!</definedName>
    <definedName name="serv">#REF!</definedName>
    <definedName name="serv_" localSheetId="29">#REF!</definedName>
    <definedName name="serv_">#REF!</definedName>
    <definedName name="Serv_LIST" localSheetId="29">#REF!</definedName>
    <definedName name="Serv_LIST">#REF!</definedName>
    <definedName name="servo1" localSheetId="2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29">#REF!</definedName>
    <definedName name="ｔａｂｉｅ＿04">#REF!</definedName>
    <definedName name="table_03" localSheetId="29">#REF!</definedName>
    <definedName name="table_03">#REF!</definedName>
    <definedName name="table_06" localSheetId="29">#REF!</definedName>
    <definedName name="table_06">#REF!</definedName>
    <definedName name="table2_3" localSheetId="29">#REF!</definedName>
    <definedName name="table2_3">#REF!</definedName>
    <definedName name="tanaka">#REF!</definedName>
    <definedName name="tanaka1">#REF!</definedName>
    <definedName name="tanaka2">#REF!</definedName>
    <definedName name="tapi2" localSheetId="29">#REF!</definedName>
    <definedName name="tapi2">#REF!</definedName>
    <definedName name="tebie_07">#REF!</definedName>
    <definedName name="tebie_o7" localSheetId="29">#REF!</definedName>
    <definedName name="tebie_o7">#REF!</definedName>
    <definedName name="tebie07">#REF!</definedName>
    <definedName name="tebie08" localSheetId="29">#REF!</definedName>
    <definedName name="tebie08">#REF!</definedName>
    <definedName name="tebie33" localSheetId="29">#REF!</definedName>
    <definedName name="tebie33">#REF!</definedName>
    <definedName name="tebiroo" localSheetId="29">#REF!</definedName>
    <definedName name="tebiroo">#REF!</definedName>
    <definedName name="teble" localSheetId="29">#REF!</definedName>
    <definedName name="teble">#REF!</definedName>
    <definedName name="teble_09" localSheetId="29">#REF!</definedName>
    <definedName name="teble_09">#REF!</definedName>
    <definedName name="teble77" localSheetId="2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29">#REF!</definedName>
    <definedName name="食事">#REF!</definedName>
    <definedName name="体制等状況一覧">#REF!</definedName>
    <definedName name="台帳">[5]D台帳!$A$6:$AF$3439</definedName>
    <definedName name="町っ油" localSheetId="29">#REF!</definedName>
    <definedName name="町っ油">#REF!</definedName>
    <definedName name="特定">#REF!</definedName>
    <definedName name="利用日数記入例" localSheetId="29">#REF!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82" l="1"/>
  <c r="AE25" i="182"/>
  <c r="S13" i="182" s="1"/>
  <c r="S12" i="182"/>
  <c r="S28" i="181"/>
  <c r="AE25" i="181"/>
  <c r="S13" i="181" s="1"/>
  <c r="S12" i="181"/>
  <c r="P27" i="179" l="1"/>
  <c r="O27" i="179"/>
  <c r="N27" i="179"/>
  <c r="M27" i="179"/>
  <c r="L27" i="179"/>
  <c r="K27" i="179"/>
  <c r="J27" i="179"/>
  <c r="I27" i="179"/>
  <c r="H27" i="179"/>
  <c r="G27" i="179"/>
  <c r="F27" i="179"/>
  <c r="E27" i="179"/>
  <c r="Q27" i="179" s="1"/>
  <c r="Q26" i="179"/>
  <c r="Q25" i="179"/>
  <c r="Q24" i="179"/>
  <c r="Q23" i="179"/>
  <c r="Q22" i="179"/>
  <c r="Q21" i="179"/>
  <c r="Q20" i="179"/>
  <c r="Q19" i="179"/>
  <c r="Q18" i="179"/>
  <c r="P17" i="179"/>
  <c r="P28" i="179" s="1"/>
  <c r="O17" i="179"/>
  <c r="O28" i="179" s="1"/>
  <c r="N17" i="179"/>
  <c r="N28" i="179" s="1"/>
  <c r="M17" i="179"/>
  <c r="M28" i="179" s="1"/>
  <c r="L17" i="179"/>
  <c r="L28" i="179" s="1"/>
  <c r="K17" i="179"/>
  <c r="K28" i="179" s="1"/>
  <c r="J17" i="179"/>
  <c r="J28" i="179" s="1"/>
  <c r="I17" i="179"/>
  <c r="I28" i="179" s="1"/>
  <c r="H17" i="179"/>
  <c r="Q17" i="179" s="1"/>
  <c r="G17" i="179"/>
  <c r="G28" i="179" s="1"/>
  <c r="F17" i="179"/>
  <c r="F28" i="179" s="1"/>
  <c r="E17" i="179"/>
  <c r="E28" i="179" s="1"/>
  <c r="Q16" i="179"/>
  <c r="Q15" i="179"/>
  <c r="Q14" i="179"/>
  <c r="Q13" i="179"/>
  <c r="Q12" i="179"/>
  <c r="Q11" i="179"/>
  <c r="Q10" i="179"/>
  <c r="Q9" i="179"/>
  <c r="Q8" i="179"/>
  <c r="Q7" i="179"/>
  <c r="Q6" i="179"/>
  <c r="Q5" i="179"/>
  <c r="P33" i="178"/>
  <c r="H28" i="179" l="1"/>
  <c r="Q28" i="179" s="1"/>
  <c r="AL54" i="175" l="1"/>
  <c r="AL58" i="175" s="1"/>
  <c r="AG54" i="175"/>
  <c r="AG58" i="175" s="1"/>
  <c r="AA54" i="175"/>
  <c r="AA58" i="175" s="1"/>
  <c r="U54" i="175"/>
  <c r="X57" i="175" s="1"/>
  <c r="O54" i="175"/>
  <c r="R57" i="175" s="1"/>
  <c r="I54" i="175"/>
  <c r="L57" i="175" s="1"/>
  <c r="E54" i="175"/>
  <c r="F57" i="175" s="1"/>
  <c r="C54" i="175"/>
  <c r="D56" i="175" s="1"/>
  <c r="AJ47" i="175"/>
  <c r="AJ46" i="175"/>
  <c r="AM46" i="175" s="1"/>
  <c r="AL45" i="175"/>
  <c r="AJ45" i="175"/>
  <c r="AM44" i="175"/>
  <c r="AJ44" i="175"/>
  <c r="AL43" i="175"/>
  <c r="AJ43" i="175"/>
  <c r="AM42" i="175"/>
  <c r="AJ42" i="175"/>
  <c r="AJ41" i="175"/>
  <c r="AL41" i="175" s="1"/>
  <c r="AL40" i="175"/>
  <c r="AJ40" i="175"/>
  <c r="AJ39" i="175"/>
  <c r="AL39" i="175" s="1"/>
  <c r="AL38" i="175"/>
  <c r="AJ38" i="175"/>
  <c r="AI37" i="175"/>
  <c r="AH37" i="175"/>
  <c r="AG37" i="175"/>
  <c r="AF37" i="175"/>
  <c r="AE37" i="175"/>
  <c r="AD37" i="175"/>
  <c r="AC37" i="175"/>
  <c r="AB37" i="175"/>
  <c r="AA37" i="175"/>
  <c r="Z37" i="175"/>
  <c r="Y37" i="175"/>
  <c r="X37" i="175"/>
  <c r="W37" i="175"/>
  <c r="V37" i="175"/>
  <c r="U37" i="175"/>
  <c r="R37" i="175"/>
  <c r="O37" i="175"/>
  <c r="AJ37" i="175" s="1"/>
  <c r="AL37" i="175" s="1"/>
  <c r="L37" i="175"/>
  <c r="K37" i="175"/>
  <c r="J37" i="175"/>
  <c r="I37" i="175"/>
  <c r="F37" i="175"/>
  <c r="E37" i="175"/>
  <c r="D37" i="175"/>
  <c r="AJ31" i="175"/>
  <c r="AI31" i="175"/>
  <c r="AH31" i="175"/>
  <c r="AG31" i="175"/>
  <c r="AF31" i="175"/>
  <c r="AE31" i="175"/>
  <c r="AD31" i="175"/>
  <c r="AC31" i="175"/>
  <c r="AB31" i="175"/>
  <c r="AA31" i="175"/>
  <c r="Z31" i="175"/>
  <c r="Y31" i="175"/>
  <c r="X31" i="175"/>
  <c r="W31" i="175"/>
  <c r="V31" i="175"/>
  <c r="U31" i="175"/>
  <c r="T31" i="175"/>
  <c r="S31" i="175"/>
  <c r="R31" i="175"/>
  <c r="Q31" i="175"/>
  <c r="P31" i="175"/>
  <c r="O31" i="175"/>
  <c r="N31" i="175"/>
  <c r="M31" i="175"/>
  <c r="L31" i="175"/>
  <c r="K31" i="175"/>
  <c r="J31" i="175"/>
  <c r="I31" i="175"/>
  <c r="H31" i="175"/>
  <c r="G31" i="175"/>
  <c r="F31" i="175"/>
  <c r="AK31" i="175" s="1"/>
  <c r="AL31" i="175" s="1"/>
  <c r="AK30" i="175"/>
  <c r="AL30" i="175" s="1"/>
  <c r="AL29" i="175"/>
  <c r="AK29" i="175"/>
  <c r="AL28" i="175"/>
  <c r="AK28" i="175"/>
  <c r="AL27" i="175"/>
  <c r="AK27" i="175"/>
  <c r="AK26" i="175"/>
  <c r="AL26" i="175" s="1"/>
  <c r="AK25" i="175"/>
  <c r="AL25" i="175" s="1"/>
  <c r="AL24" i="175"/>
  <c r="AK24" i="175"/>
  <c r="AK23" i="175"/>
  <c r="AL23" i="175" s="1"/>
  <c r="AL22" i="175"/>
  <c r="AK22" i="175"/>
  <c r="AL21" i="175"/>
  <c r="AK21" i="175"/>
  <c r="AL20" i="175"/>
  <c r="AK20" i="175"/>
  <c r="AK19" i="175"/>
  <c r="AL19" i="175" s="1"/>
  <c r="AK18" i="175"/>
  <c r="AL18" i="175" s="1"/>
  <c r="AL17" i="175"/>
  <c r="AK17" i="175"/>
  <c r="AK16" i="175"/>
  <c r="AL16" i="175" s="1"/>
  <c r="AL15" i="175"/>
  <c r="AK15" i="175"/>
  <c r="AL14" i="175"/>
  <c r="AK14" i="175"/>
  <c r="AL13" i="175"/>
  <c r="AK13" i="175"/>
  <c r="AK12" i="175"/>
  <c r="AL12" i="175" s="1"/>
  <c r="AK11" i="175"/>
  <c r="AL11" i="175" s="1"/>
  <c r="AJ10" i="175"/>
  <c r="AI10" i="175"/>
  <c r="AG10" i="175"/>
  <c r="AF10" i="175"/>
  <c r="AE10" i="175"/>
  <c r="AD10" i="175"/>
  <c r="AC10" i="175"/>
  <c r="AB10" i="175"/>
  <c r="AA10" i="175"/>
  <c r="Z10" i="175"/>
  <c r="Y10" i="175"/>
  <c r="X10" i="175"/>
  <c r="W10" i="175"/>
  <c r="V10" i="175"/>
  <c r="U10" i="175"/>
  <c r="T10" i="175"/>
  <c r="S10" i="175"/>
  <c r="R10" i="175"/>
  <c r="Q10" i="175"/>
  <c r="P10" i="175"/>
  <c r="O10" i="175"/>
  <c r="N10" i="175"/>
  <c r="M10" i="175"/>
  <c r="L10" i="175"/>
  <c r="K10" i="175"/>
  <c r="J10" i="175"/>
  <c r="I10" i="175"/>
  <c r="H10" i="175"/>
  <c r="G10" i="175"/>
  <c r="F10" i="175"/>
  <c r="AH10" i="175" s="1"/>
  <c r="AJ9" i="175"/>
  <c r="AI9" i="175"/>
  <c r="AG9" i="175"/>
  <c r="AF9" i="175"/>
  <c r="AE9" i="175"/>
  <c r="AD9" i="175"/>
  <c r="AC9" i="175"/>
  <c r="AB9" i="175"/>
  <c r="AA9" i="175"/>
  <c r="Z9" i="175"/>
  <c r="Y9" i="175"/>
  <c r="X9" i="175"/>
  <c r="W9" i="175"/>
  <c r="V9" i="175"/>
  <c r="U9" i="175"/>
  <c r="T9" i="175"/>
  <c r="S9" i="175"/>
  <c r="R9" i="175"/>
  <c r="Q9" i="175"/>
  <c r="P9" i="175"/>
  <c r="O9" i="175"/>
  <c r="N9" i="175"/>
  <c r="M9" i="175"/>
  <c r="L9" i="175"/>
  <c r="K9" i="175"/>
  <c r="J9" i="175"/>
  <c r="I9" i="175"/>
  <c r="H9" i="175"/>
  <c r="G9" i="175"/>
  <c r="F9" i="175"/>
  <c r="AH9" i="175" s="1"/>
  <c r="AL55" i="174"/>
  <c r="AG55" i="174"/>
  <c r="AA55" i="174"/>
  <c r="U55" i="174"/>
  <c r="O55" i="174"/>
  <c r="I55" i="174"/>
  <c r="E55" i="174"/>
  <c r="AL51" i="174"/>
  <c r="AM54" i="174" s="1"/>
  <c r="AG51" i="174"/>
  <c r="AG54" i="174" s="1"/>
  <c r="AA51" i="174"/>
  <c r="AA54" i="174" s="1"/>
  <c r="U51" i="174"/>
  <c r="X54" i="174" s="1"/>
  <c r="O51" i="174"/>
  <c r="R54" i="174" s="1"/>
  <c r="I51" i="174"/>
  <c r="I54" i="174" s="1"/>
  <c r="E51" i="174"/>
  <c r="F53" i="174" s="1"/>
  <c r="C51" i="174"/>
  <c r="D53" i="174" s="1"/>
  <c r="AJ44" i="174"/>
  <c r="AL40" i="174" s="1"/>
  <c r="AJ43" i="174"/>
  <c r="AL43" i="174" s="1"/>
  <c r="AL42" i="174"/>
  <c r="AJ42" i="174"/>
  <c r="AJ41" i="174"/>
  <c r="AL41" i="174" s="1"/>
  <c r="AJ40" i="174"/>
  <c r="AJ39" i="174"/>
  <c r="AJ38" i="174"/>
  <c r="AL38" i="174" s="1"/>
  <c r="AG37" i="174"/>
  <c r="AD37" i="174"/>
  <c r="AA37" i="174"/>
  <c r="X37" i="174"/>
  <c r="U37" i="174"/>
  <c r="R37" i="174"/>
  <c r="O37" i="174"/>
  <c r="L37" i="174"/>
  <c r="I37" i="174"/>
  <c r="F37" i="174"/>
  <c r="E37" i="174"/>
  <c r="D37" i="174"/>
  <c r="AJ37" i="174" s="1"/>
  <c r="AL37" i="174" s="1"/>
  <c r="AJ31" i="174"/>
  <c r="AI31" i="174"/>
  <c r="AH31" i="174"/>
  <c r="AG31" i="174"/>
  <c r="AF31" i="174"/>
  <c r="AE31" i="174"/>
  <c r="AD31" i="174"/>
  <c r="AC31" i="174"/>
  <c r="AB31" i="174"/>
  <c r="AA31" i="174"/>
  <c r="Z31" i="174"/>
  <c r="Y31" i="174"/>
  <c r="X31" i="174"/>
  <c r="W31" i="174"/>
  <c r="V31" i="174"/>
  <c r="U31" i="174"/>
  <c r="T31" i="174"/>
  <c r="S31" i="174"/>
  <c r="R31" i="174"/>
  <c r="Q31" i="174"/>
  <c r="P31" i="174"/>
  <c r="O31" i="174"/>
  <c r="N31" i="174"/>
  <c r="M31" i="174"/>
  <c r="L31" i="174"/>
  <c r="K31" i="174"/>
  <c r="J31" i="174"/>
  <c r="I31" i="174"/>
  <c r="H31" i="174"/>
  <c r="G31" i="174"/>
  <c r="F31" i="174"/>
  <c r="AK31" i="174" s="1"/>
  <c r="AL31" i="174" s="1"/>
  <c r="AL30" i="174"/>
  <c r="AK30" i="174"/>
  <c r="AL29" i="174"/>
  <c r="AK29" i="174"/>
  <c r="AK28" i="174"/>
  <c r="AK27" i="174"/>
  <c r="AL27" i="174" s="1"/>
  <c r="AL26" i="174"/>
  <c r="AK26" i="174"/>
  <c r="AK25" i="174"/>
  <c r="AL25" i="174" s="1"/>
  <c r="AK24" i="174"/>
  <c r="AL24" i="174" s="1"/>
  <c r="AL23" i="174"/>
  <c r="AK23" i="174"/>
  <c r="AL22" i="174"/>
  <c r="AK22" i="174"/>
  <c r="AK21" i="174"/>
  <c r="AK20" i="174"/>
  <c r="AL20" i="174" s="1"/>
  <c r="AL19" i="174"/>
  <c r="AK19" i="174"/>
  <c r="AK18" i="174"/>
  <c r="AL18" i="174" s="1"/>
  <c r="AK17" i="174"/>
  <c r="AL17" i="174" s="1"/>
  <c r="AL16" i="174"/>
  <c r="AK16" i="174"/>
  <c r="AL15" i="174"/>
  <c r="AK15" i="174"/>
  <c r="AK14" i="174"/>
  <c r="AK13" i="174"/>
  <c r="AL13" i="174" s="1"/>
  <c r="AL12" i="174"/>
  <c r="AK12" i="174"/>
  <c r="AK11" i="174"/>
  <c r="AL11" i="174" s="1"/>
  <c r="AI10" i="174"/>
  <c r="AG10" i="174"/>
  <c r="AF10" i="174"/>
  <c r="AE10" i="174"/>
  <c r="AD10" i="174"/>
  <c r="AC10" i="174"/>
  <c r="AB10" i="174"/>
  <c r="AA10" i="174"/>
  <c r="Z10" i="174"/>
  <c r="Y10" i="174"/>
  <c r="X10" i="174"/>
  <c r="W10" i="174"/>
  <c r="V10" i="174"/>
  <c r="U10" i="174"/>
  <c r="T10" i="174"/>
  <c r="S10" i="174"/>
  <c r="R10" i="174"/>
  <c r="Q10" i="174"/>
  <c r="P10" i="174"/>
  <c r="O10" i="174"/>
  <c r="N10" i="174"/>
  <c r="M10" i="174"/>
  <c r="L10" i="174"/>
  <c r="K10" i="174"/>
  <c r="J10" i="174"/>
  <c r="I10" i="174"/>
  <c r="H10" i="174"/>
  <c r="G10" i="174"/>
  <c r="F10" i="174"/>
  <c r="AJ10" i="174" s="1"/>
  <c r="AI9" i="174"/>
  <c r="AG9" i="174"/>
  <c r="AF9" i="174"/>
  <c r="AE9" i="174"/>
  <c r="AD9" i="174"/>
  <c r="AC9" i="174"/>
  <c r="AB9" i="174"/>
  <c r="AA9" i="174"/>
  <c r="Z9" i="174"/>
  <c r="Y9" i="174"/>
  <c r="X9" i="174"/>
  <c r="W9" i="174"/>
  <c r="V9" i="174"/>
  <c r="U9" i="174"/>
  <c r="T9" i="174"/>
  <c r="S9" i="174"/>
  <c r="R9" i="174"/>
  <c r="Q9" i="174"/>
  <c r="P9" i="174"/>
  <c r="O9" i="174"/>
  <c r="N9" i="174"/>
  <c r="M9" i="174"/>
  <c r="L9" i="174"/>
  <c r="K9" i="174"/>
  <c r="J9" i="174"/>
  <c r="I9" i="174"/>
  <c r="H9" i="174"/>
  <c r="G9" i="174"/>
  <c r="F9" i="174"/>
  <c r="AH9" i="174" s="1"/>
  <c r="AL54" i="173"/>
  <c r="AL58" i="173" s="1"/>
  <c r="AG54" i="173"/>
  <c r="AJ57" i="173" s="1"/>
  <c r="AA54" i="173"/>
  <c r="AA58" i="173" s="1"/>
  <c r="U54" i="173"/>
  <c r="X57" i="173" s="1"/>
  <c r="O54" i="173"/>
  <c r="R57" i="173" s="1"/>
  <c r="I54" i="173"/>
  <c r="L57" i="173" s="1"/>
  <c r="E54" i="173"/>
  <c r="F57" i="173" s="1"/>
  <c r="C54" i="173"/>
  <c r="C56" i="173" s="1"/>
  <c r="AJ47" i="173"/>
  <c r="AL42" i="173" s="1"/>
  <c r="AJ46" i="173"/>
  <c r="AM46" i="173" s="1"/>
  <c r="AL45" i="173"/>
  <c r="AJ45" i="173"/>
  <c r="AJ44" i="173"/>
  <c r="AL44" i="173" s="1"/>
  <c r="AJ43" i="173"/>
  <c r="AJ42" i="173"/>
  <c r="AJ41" i="173"/>
  <c r="AL41" i="173" s="1"/>
  <c r="AJ40" i="173"/>
  <c r="AL40" i="173" s="1"/>
  <c r="AL39" i="173"/>
  <c r="AJ39" i="173"/>
  <c r="AJ38" i="173"/>
  <c r="AI37" i="173"/>
  <c r="AH37" i="173"/>
  <c r="AG37" i="173"/>
  <c r="AF37" i="173"/>
  <c r="AE37" i="173"/>
  <c r="AD37" i="173"/>
  <c r="AC37" i="173"/>
  <c r="AB37" i="173"/>
  <c r="AA37" i="173"/>
  <c r="Z37" i="173"/>
  <c r="Y37" i="173"/>
  <c r="X37" i="173"/>
  <c r="W37" i="173"/>
  <c r="V37" i="173"/>
  <c r="U37" i="173"/>
  <c r="R37" i="173"/>
  <c r="O37" i="173"/>
  <c r="L37" i="173"/>
  <c r="K37" i="173"/>
  <c r="J37" i="173"/>
  <c r="I37" i="173"/>
  <c r="F37" i="173"/>
  <c r="E37" i="173"/>
  <c r="D37" i="173"/>
  <c r="AJ37" i="173" s="1"/>
  <c r="AL37" i="173" s="1"/>
  <c r="AJ31" i="173"/>
  <c r="AI31" i="173"/>
  <c r="AH31" i="173"/>
  <c r="AG31" i="173"/>
  <c r="AF31" i="173"/>
  <c r="AE31" i="173"/>
  <c r="AD31" i="173"/>
  <c r="AC31" i="173"/>
  <c r="AB31" i="173"/>
  <c r="AA31" i="173"/>
  <c r="Z31" i="173"/>
  <c r="Y31" i="173"/>
  <c r="X31" i="173"/>
  <c r="W31" i="173"/>
  <c r="V31" i="173"/>
  <c r="U31" i="173"/>
  <c r="T31" i="173"/>
  <c r="S31" i="173"/>
  <c r="R31" i="173"/>
  <c r="Q31" i="173"/>
  <c r="P31" i="173"/>
  <c r="O31" i="173"/>
  <c r="N31" i="173"/>
  <c r="M31" i="173"/>
  <c r="L31" i="173"/>
  <c r="K31" i="173"/>
  <c r="J31" i="173"/>
  <c r="I31" i="173"/>
  <c r="H31" i="173"/>
  <c r="AK31" i="173" s="1"/>
  <c r="AL31" i="173" s="1"/>
  <c r="G31" i="173"/>
  <c r="F31" i="173"/>
  <c r="AK30" i="173"/>
  <c r="AL30" i="173" s="1"/>
  <c r="AK29" i="173"/>
  <c r="AL29" i="173" s="1"/>
  <c r="AK28" i="173"/>
  <c r="AL28" i="173" s="1"/>
  <c r="AK27" i="173"/>
  <c r="AL27" i="173" s="1"/>
  <c r="AK26" i="173"/>
  <c r="AL26" i="173" s="1"/>
  <c r="AK25" i="173"/>
  <c r="AL25" i="173" s="1"/>
  <c r="AL24" i="173"/>
  <c r="AK24" i="173"/>
  <c r="AK23" i="173"/>
  <c r="AL23" i="173" s="1"/>
  <c r="AK22" i="173"/>
  <c r="AL22" i="173" s="1"/>
  <c r="AK21" i="173"/>
  <c r="AL21" i="173" s="1"/>
  <c r="AK20" i="173"/>
  <c r="AL20" i="173" s="1"/>
  <c r="AK19" i="173"/>
  <c r="AL19" i="173" s="1"/>
  <c r="AK18" i="173"/>
  <c r="AL18" i="173" s="1"/>
  <c r="AL17" i="173"/>
  <c r="AK17" i="173"/>
  <c r="AK16" i="173"/>
  <c r="AL16" i="173" s="1"/>
  <c r="AK15" i="173"/>
  <c r="AL15" i="173" s="1"/>
  <c r="AK14" i="173"/>
  <c r="AL14" i="173" s="1"/>
  <c r="AK13" i="173"/>
  <c r="AL13" i="173" s="1"/>
  <c r="AK12" i="173"/>
  <c r="AL12" i="173" s="1"/>
  <c r="AK11" i="173"/>
  <c r="AL11" i="173" s="1"/>
  <c r="AG10" i="173"/>
  <c r="AF10" i="173"/>
  <c r="AE10" i="173"/>
  <c r="AD10" i="173"/>
  <c r="AC10" i="173"/>
  <c r="AB10" i="173"/>
  <c r="AA10" i="173"/>
  <c r="Z10" i="173"/>
  <c r="Y10" i="173"/>
  <c r="X10" i="173"/>
  <c r="W10" i="173"/>
  <c r="V10" i="173"/>
  <c r="U10" i="173"/>
  <c r="T10" i="173"/>
  <c r="S10" i="173"/>
  <c r="R10" i="173"/>
  <c r="Q10" i="173"/>
  <c r="P10" i="173"/>
  <c r="O10" i="173"/>
  <c r="N10" i="173"/>
  <c r="M10" i="173"/>
  <c r="L10" i="173"/>
  <c r="K10" i="173"/>
  <c r="J10" i="173"/>
  <c r="I10" i="173"/>
  <c r="H10" i="173"/>
  <c r="G10" i="173"/>
  <c r="F10" i="173"/>
  <c r="AH10" i="173" s="1"/>
  <c r="AG9" i="173"/>
  <c r="AF9" i="173"/>
  <c r="AE9" i="173"/>
  <c r="AD9" i="173"/>
  <c r="AC9" i="173"/>
  <c r="AB9" i="173"/>
  <c r="AA9" i="173"/>
  <c r="Z9" i="173"/>
  <c r="Y9" i="173"/>
  <c r="X9" i="173"/>
  <c r="W9" i="173"/>
  <c r="V9" i="173"/>
  <c r="U9" i="173"/>
  <c r="T9" i="173"/>
  <c r="S9" i="173"/>
  <c r="R9" i="173"/>
  <c r="Q9" i="173"/>
  <c r="P9" i="173"/>
  <c r="O9" i="173"/>
  <c r="N9" i="173"/>
  <c r="M9" i="173"/>
  <c r="L9" i="173"/>
  <c r="K9" i="173"/>
  <c r="J9" i="173"/>
  <c r="I9" i="173"/>
  <c r="H9" i="173"/>
  <c r="G9" i="173"/>
  <c r="F9" i="173"/>
  <c r="AJ9" i="173" s="1"/>
  <c r="E58" i="173" l="1"/>
  <c r="E56" i="173"/>
  <c r="E57" i="173"/>
  <c r="O53" i="174"/>
  <c r="AJ53" i="174"/>
  <c r="AJ54" i="174"/>
  <c r="O58" i="173"/>
  <c r="L54" i="174"/>
  <c r="O54" i="174"/>
  <c r="D56" i="173"/>
  <c r="I56" i="173"/>
  <c r="C53" i="174"/>
  <c r="E54" i="174"/>
  <c r="F54" i="174"/>
  <c r="L56" i="173"/>
  <c r="AA56" i="173"/>
  <c r="E53" i="174"/>
  <c r="I57" i="173"/>
  <c r="L53" i="174"/>
  <c r="AA57" i="173"/>
  <c r="E48" i="174"/>
  <c r="C48" i="174"/>
  <c r="I51" i="175"/>
  <c r="E51" i="175"/>
  <c r="C51" i="175"/>
  <c r="E51" i="173"/>
  <c r="C51" i="173"/>
  <c r="AJ56" i="173"/>
  <c r="AL57" i="173"/>
  <c r="AM56" i="173"/>
  <c r="AL38" i="173"/>
  <c r="AM44" i="173"/>
  <c r="AD53" i="174"/>
  <c r="AD54" i="174"/>
  <c r="AD56" i="173"/>
  <c r="AD57" i="173"/>
  <c r="AJ9" i="174"/>
  <c r="AG53" i="174"/>
  <c r="U56" i="175"/>
  <c r="U57" i="175"/>
  <c r="AG56" i="173"/>
  <c r="AG57" i="173"/>
  <c r="AH10" i="174"/>
  <c r="X56" i="175"/>
  <c r="AL53" i="174"/>
  <c r="AL54" i="174"/>
  <c r="AA56" i="175"/>
  <c r="AA57" i="175"/>
  <c r="AL56" i="173"/>
  <c r="AM53" i="174"/>
  <c r="AD56" i="175"/>
  <c r="AD57" i="175"/>
  <c r="AG56" i="175"/>
  <c r="AG57" i="175"/>
  <c r="AL46" i="173"/>
  <c r="AM57" i="173"/>
  <c r="AH9" i="173"/>
  <c r="AJ56" i="175"/>
  <c r="AJ57" i="175"/>
  <c r="AI9" i="173"/>
  <c r="F56" i="173"/>
  <c r="I58" i="173"/>
  <c r="I53" i="174"/>
  <c r="C56" i="175"/>
  <c r="AL56" i="175"/>
  <c r="AL57" i="175"/>
  <c r="AM56" i="175"/>
  <c r="AM57" i="175"/>
  <c r="E56" i="175"/>
  <c r="E57" i="175"/>
  <c r="E58" i="175"/>
  <c r="AI10" i="173"/>
  <c r="O56" i="173"/>
  <c r="O57" i="173"/>
  <c r="R53" i="174"/>
  <c r="F56" i="175"/>
  <c r="I58" i="175"/>
  <c r="U58" i="173"/>
  <c r="AJ10" i="173"/>
  <c r="AL43" i="173"/>
  <c r="R56" i="173"/>
  <c r="AG58" i="173"/>
  <c r="AL39" i="174"/>
  <c r="U53" i="174"/>
  <c r="U54" i="174"/>
  <c r="I56" i="175"/>
  <c r="I57" i="175"/>
  <c r="O58" i="175"/>
  <c r="AM42" i="173"/>
  <c r="I51" i="173" s="1"/>
  <c r="U56" i="173"/>
  <c r="U57" i="173"/>
  <c r="AL14" i="174"/>
  <c r="AL21" i="174"/>
  <c r="AL28" i="174"/>
  <c r="X53" i="174"/>
  <c r="L56" i="175"/>
  <c r="X56" i="173"/>
  <c r="AA53" i="174"/>
  <c r="O56" i="175"/>
  <c r="O57" i="175"/>
  <c r="R56" i="175"/>
  <c r="S18" i="167" l="1"/>
  <c r="S13" i="167"/>
  <c r="S12" i="167"/>
  <c r="J41" i="160"/>
  <c r="I41" i="160"/>
  <c r="I42" i="160" s="1"/>
  <c r="J36" i="160"/>
  <c r="I36" i="160"/>
  <c r="I37" i="160" s="1"/>
  <c r="I32" i="160"/>
  <c r="J31" i="160"/>
  <c r="I31" i="160"/>
  <c r="J26" i="160"/>
  <c r="I26" i="160"/>
  <c r="I27" i="160" s="1"/>
  <c r="E21" i="160" a="1"/>
  <c r="E21" i="160" s="1"/>
  <c r="H12" i="159"/>
  <c r="H11" i="159"/>
  <c r="E8" i="158"/>
  <c r="E7" i="158"/>
  <c r="U27" i="156"/>
  <c r="X27" i="156" s="1"/>
  <c r="O27" i="156"/>
  <c r="B27" i="156"/>
  <c r="BO29" i="140" l="1"/>
  <c r="BF29" i="140"/>
  <c r="BC29" i="140"/>
  <c r="AQ29" i="140"/>
  <c r="AK29" i="140"/>
  <c r="AK30" i="140" s="1"/>
  <c r="AH29" i="140"/>
  <c r="AB30" i="140" s="1"/>
  <c r="AB29" i="140"/>
  <c r="BR28" i="140"/>
  <c r="BR29" i="140" s="1"/>
  <c r="BO28" i="140"/>
  <c r="BL28" i="140"/>
  <c r="BL29" i="140" s="1"/>
  <c r="BI28" i="140"/>
  <c r="BI29" i="140" s="1"/>
  <c r="BC30" i="140" s="1"/>
  <c r="BF28" i="140"/>
  <c r="BC28" i="140"/>
  <c r="AZ28" i="140"/>
  <c r="AZ29" i="140" s="1"/>
  <c r="AW28" i="140"/>
  <c r="AW29" i="140" s="1"/>
  <c r="AT28" i="140"/>
  <c r="AT29" i="140" s="1"/>
  <c r="AT30" i="140" s="1"/>
  <c r="AQ28" i="140"/>
  <c r="AK28" i="140"/>
  <c r="AH28" i="140"/>
  <c r="AB28" i="140"/>
  <c r="Y28" i="140"/>
  <c r="Y29" i="140" s="1"/>
  <c r="S28" i="140"/>
  <c r="S29" i="140" s="1"/>
  <c r="M28" i="140"/>
  <c r="BU27" i="140"/>
  <c r="BU26" i="140"/>
  <c r="BU25" i="140"/>
  <c r="BU24" i="140"/>
  <c r="BU23" i="140"/>
  <c r="BU22" i="140"/>
  <c r="BU21" i="140"/>
  <c r="BU20" i="140"/>
  <c r="BU19" i="140"/>
  <c r="BU18" i="140"/>
  <c r="BU17" i="140"/>
  <c r="BU16" i="140"/>
  <c r="BU28" i="140" s="1"/>
  <c r="BY5" i="140"/>
  <c r="AX73" i="139"/>
  <c r="AW73" i="139"/>
  <c r="AV73" i="139"/>
  <c r="AU73" i="139"/>
  <c r="AT73" i="139"/>
  <c r="AS73" i="139"/>
  <c r="AR73" i="139"/>
  <c r="AQ73" i="139"/>
  <c r="AP73" i="139"/>
  <c r="AO73" i="139"/>
  <c r="AN73" i="139"/>
  <c r="AM73" i="139"/>
  <c r="AL73" i="139"/>
  <c r="AK73" i="139"/>
  <c r="AJ73" i="139"/>
  <c r="AI73" i="139"/>
  <c r="AH73" i="139"/>
  <c r="AG73" i="139"/>
  <c r="AF73" i="139"/>
  <c r="AE73" i="139"/>
  <c r="AD73" i="139"/>
  <c r="AC73" i="139"/>
  <c r="AB73" i="139"/>
  <c r="AA73" i="139"/>
  <c r="Z73" i="139"/>
  <c r="Y73" i="139"/>
  <c r="X73" i="139"/>
  <c r="W73" i="139"/>
  <c r="BB72" i="139"/>
  <c r="AY72" i="139"/>
  <c r="BB71" i="139"/>
  <c r="AY71" i="139"/>
  <c r="BB70" i="139"/>
  <c r="AY70" i="139"/>
  <c r="BB69" i="139"/>
  <c r="AY69" i="139"/>
  <c r="AY68" i="139"/>
  <c r="BB68" i="139" s="1"/>
  <c r="BB67" i="139"/>
  <c r="AY67" i="139"/>
  <c r="BB66" i="139"/>
  <c r="AY66" i="139"/>
  <c r="AY65" i="139"/>
  <c r="BB65" i="139" s="1"/>
  <c r="AX59" i="139"/>
  <c r="AW59" i="139"/>
  <c r="AV59" i="139"/>
  <c r="AU59" i="139"/>
  <c r="AT59" i="139"/>
  <c r="AS59" i="139"/>
  <c r="AR59" i="139"/>
  <c r="AQ59" i="139"/>
  <c r="AP59" i="139"/>
  <c r="AO59" i="139"/>
  <c r="AN59" i="139"/>
  <c r="AM59" i="139"/>
  <c r="AL59" i="139"/>
  <c r="AK59" i="139"/>
  <c r="AJ59" i="139"/>
  <c r="AI59" i="139"/>
  <c r="AH59" i="139"/>
  <c r="AG59" i="139"/>
  <c r="AF59" i="139"/>
  <c r="AE59" i="139"/>
  <c r="AD59" i="139"/>
  <c r="AC59" i="139"/>
  <c r="AB59" i="139"/>
  <c r="AA59" i="139"/>
  <c r="Z59" i="139"/>
  <c r="Y59" i="139"/>
  <c r="X59" i="139"/>
  <c r="W59" i="139"/>
  <c r="AX58" i="139"/>
  <c r="AW58" i="139"/>
  <c r="AV58" i="139"/>
  <c r="AU58" i="139"/>
  <c r="AT58" i="139"/>
  <c r="AS58" i="139"/>
  <c r="AR58" i="139"/>
  <c r="AQ58" i="139"/>
  <c r="AP58" i="139"/>
  <c r="AO58" i="139"/>
  <c r="AN58" i="139"/>
  <c r="AM58" i="139"/>
  <c r="AL58" i="139"/>
  <c r="AK58" i="139"/>
  <c r="AJ58" i="139"/>
  <c r="AI58" i="139"/>
  <c r="AH58" i="139"/>
  <c r="AG58" i="139"/>
  <c r="AF58" i="139"/>
  <c r="AE58" i="139"/>
  <c r="AD58" i="139"/>
  <c r="AC58" i="139"/>
  <c r="AB58" i="139"/>
  <c r="AA58" i="139"/>
  <c r="Z58" i="139"/>
  <c r="Y58" i="139"/>
  <c r="X58" i="139"/>
  <c r="W58" i="139"/>
  <c r="AY57" i="139"/>
  <c r="BB57" i="139" s="1"/>
  <c r="AY56" i="139"/>
  <c r="BB56" i="139" s="1"/>
  <c r="BB55" i="139"/>
  <c r="AY55" i="139"/>
  <c r="AY54" i="139"/>
  <c r="BB54" i="139" s="1"/>
  <c r="AY53" i="139"/>
  <c r="BB53" i="139" s="1"/>
  <c r="BB52" i="139"/>
  <c r="AY52" i="139"/>
  <c r="AY51" i="139"/>
  <c r="BB51" i="139" s="1"/>
  <c r="AY50" i="139"/>
  <c r="BB50" i="139" s="1"/>
  <c r="BB49" i="139"/>
  <c r="AY49" i="139"/>
  <c r="AY48" i="139"/>
  <c r="BB48" i="139" s="1"/>
  <c r="AY47" i="139"/>
  <c r="BB47" i="139" s="1"/>
  <c r="BB46" i="139"/>
  <c r="AY46" i="139"/>
  <c r="AY45" i="139"/>
  <c r="BB45" i="139" s="1"/>
  <c r="AY44" i="139"/>
  <c r="BB44" i="139" s="1"/>
  <c r="BB43" i="139"/>
  <c r="AY43" i="139"/>
  <c r="AY42" i="139"/>
  <c r="BB42" i="139" s="1"/>
  <c r="AY41" i="139"/>
  <c r="BB41" i="139" s="1"/>
  <c r="BB40" i="139"/>
  <c r="AY40" i="139"/>
  <c r="AY39" i="139"/>
  <c r="BB39" i="139" s="1"/>
  <c r="AY38" i="139"/>
  <c r="BB38" i="139" s="1"/>
  <c r="AY37" i="139"/>
  <c r="AY58" i="139" s="1"/>
  <c r="AE16" i="139"/>
  <c r="AL16" i="139" s="1"/>
  <c r="AV15" i="139"/>
  <c r="BC15" i="139" s="1"/>
  <c r="AL15" i="139"/>
  <c r="AE15" i="139"/>
  <c r="AI15" i="139" s="1"/>
  <c r="L15" i="139"/>
  <c r="BA9" i="139"/>
  <c r="AW9" i="139"/>
  <c r="AS9" i="139"/>
  <c r="AO9" i="139"/>
  <c r="AK9" i="139"/>
  <c r="AG9" i="139"/>
  <c r="BE8" i="139"/>
  <c r="L8" i="139"/>
  <c r="BE7" i="139"/>
  <c r="BE6" i="139"/>
  <c r="AE14" i="139" s="1"/>
  <c r="AX73" i="138"/>
  <c r="AW73" i="138"/>
  <c r="AV73" i="138"/>
  <c r="AU73" i="138"/>
  <c r="AT73" i="138"/>
  <c r="AS73" i="138"/>
  <c r="AR73" i="138"/>
  <c r="AQ73" i="138"/>
  <c r="AP73" i="138"/>
  <c r="AO73" i="138"/>
  <c r="AN73" i="138"/>
  <c r="AM73" i="138"/>
  <c r="AL73" i="138"/>
  <c r="AK73" i="138"/>
  <c r="AJ73" i="138"/>
  <c r="AI73" i="138"/>
  <c r="AH73" i="138"/>
  <c r="AG73" i="138"/>
  <c r="AF73" i="138"/>
  <c r="AE73" i="138"/>
  <c r="AD73" i="138"/>
  <c r="AC73" i="138"/>
  <c r="AB73" i="138"/>
  <c r="AA73" i="138"/>
  <c r="Z73" i="138"/>
  <c r="Y73" i="138"/>
  <c r="X73" i="138"/>
  <c r="W73" i="138"/>
  <c r="AY72" i="138"/>
  <c r="BB72" i="138" s="1"/>
  <c r="AY71" i="138"/>
  <c r="BB71" i="138" s="1"/>
  <c r="BB70" i="138"/>
  <c r="AY70" i="138"/>
  <c r="AY69" i="138"/>
  <c r="BB69" i="138" s="1"/>
  <c r="AY68" i="138"/>
  <c r="BB68" i="138" s="1"/>
  <c r="BB67" i="138"/>
  <c r="AY67" i="138"/>
  <c r="AY66" i="138"/>
  <c r="BB66" i="138" s="1"/>
  <c r="BB65" i="138"/>
  <c r="AY65" i="138"/>
  <c r="AX59" i="138"/>
  <c r="AW59" i="138"/>
  <c r="AV59" i="138"/>
  <c r="AU59" i="138"/>
  <c r="AT59" i="138"/>
  <c r="AS59" i="138"/>
  <c r="AR59" i="138"/>
  <c r="AQ59" i="138"/>
  <c r="AP59" i="138"/>
  <c r="AO59" i="138"/>
  <c r="AN59" i="138"/>
  <c r="AM59" i="138"/>
  <c r="AL59" i="138"/>
  <c r="AK59" i="138"/>
  <c r="AJ59" i="138"/>
  <c r="AI59" i="138"/>
  <c r="AH59" i="138"/>
  <c r="AG59" i="138"/>
  <c r="AF59" i="138"/>
  <c r="AE59" i="138"/>
  <c r="AD59" i="138"/>
  <c r="AC59" i="138"/>
  <c r="AB59" i="138"/>
  <c r="AA59" i="138"/>
  <c r="Z59" i="138"/>
  <c r="Y59" i="138"/>
  <c r="X59" i="138"/>
  <c r="W59" i="138"/>
  <c r="AX58" i="138"/>
  <c r="AW58" i="138"/>
  <c r="AV58" i="138"/>
  <c r="AU58" i="138"/>
  <c r="AT58" i="138"/>
  <c r="AS58" i="138"/>
  <c r="AR58" i="138"/>
  <c r="AQ58" i="138"/>
  <c r="AP58" i="138"/>
  <c r="AO58" i="138"/>
  <c r="AN58" i="138"/>
  <c r="AM58" i="138"/>
  <c r="AL58" i="138"/>
  <c r="AK58" i="138"/>
  <c r="AJ58" i="138"/>
  <c r="AI58" i="138"/>
  <c r="AH58" i="138"/>
  <c r="AG58" i="138"/>
  <c r="AF58" i="138"/>
  <c r="AE58" i="138"/>
  <c r="AD58" i="138"/>
  <c r="AC58" i="138"/>
  <c r="AB58" i="138"/>
  <c r="AA58" i="138"/>
  <c r="Z58" i="138"/>
  <c r="Y58" i="138"/>
  <c r="X58" i="138"/>
  <c r="W58" i="138"/>
  <c r="BB57" i="138"/>
  <c r="AY57" i="138"/>
  <c r="BB56" i="138"/>
  <c r="AY56" i="138"/>
  <c r="AY55" i="138"/>
  <c r="BB55" i="138" s="1"/>
  <c r="BB54" i="138"/>
  <c r="AY54" i="138"/>
  <c r="AY53" i="138"/>
  <c r="BB53" i="138" s="1"/>
  <c r="AY52" i="138"/>
  <c r="BB52" i="138" s="1"/>
  <c r="BB51" i="138"/>
  <c r="AY51" i="138"/>
  <c r="BB50" i="138"/>
  <c r="AY50" i="138"/>
  <c r="AY49" i="138"/>
  <c r="BB49" i="138" s="1"/>
  <c r="BB48" i="138"/>
  <c r="AY48" i="138"/>
  <c r="AY47" i="138"/>
  <c r="BB47" i="138" s="1"/>
  <c r="AY46" i="138"/>
  <c r="BB46" i="138" s="1"/>
  <c r="AY45" i="138"/>
  <c r="BB45" i="138" s="1"/>
  <c r="BB44" i="138"/>
  <c r="AY44" i="138"/>
  <c r="AY43" i="138"/>
  <c r="BB43" i="138" s="1"/>
  <c r="BB42" i="138"/>
  <c r="AY42" i="138"/>
  <c r="AY41" i="138"/>
  <c r="BB41" i="138" s="1"/>
  <c r="AY40" i="138"/>
  <c r="BB40" i="138" s="1"/>
  <c r="AY39" i="138"/>
  <c r="AY58" i="138" s="1"/>
  <c r="BB38" i="138"/>
  <c r="AY38" i="138"/>
  <c r="AY59" i="138" s="1"/>
  <c r="BB37" i="138"/>
  <c r="AY37" i="138"/>
  <c r="AE16" i="138"/>
  <c r="AL16" i="138" s="1"/>
  <c r="AV15" i="138"/>
  <c r="AZ15" i="138" s="1"/>
  <c r="AL15" i="138"/>
  <c r="AI15" i="138"/>
  <c r="AE15" i="138"/>
  <c r="L15" i="138"/>
  <c r="AV14" i="138"/>
  <c r="BC14" i="138" s="1"/>
  <c r="AE14" i="138"/>
  <c r="AI14" i="138" s="1"/>
  <c r="BE9" i="138"/>
  <c r="M26" i="138" s="1"/>
  <c r="BA9" i="138"/>
  <c r="AW9" i="138"/>
  <c r="AS9" i="138"/>
  <c r="AO9" i="138"/>
  <c r="AK9" i="138"/>
  <c r="AG9" i="138"/>
  <c r="BE8" i="138"/>
  <c r="L8" i="138"/>
  <c r="BE7" i="138"/>
  <c r="BE6" i="138"/>
  <c r="AE34" i="128"/>
  <c r="U34" i="128"/>
  <c r="P34" i="128"/>
  <c r="AT34" i="128" s="1"/>
  <c r="AX35" i="128" s="1"/>
  <c r="AO33" i="128"/>
  <c r="AO34" i="128" s="1"/>
  <c r="AJ33" i="128"/>
  <c r="AJ34" i="128" s="1"/>
  <c r="AE33" i="128"/>
  <c r="Z33" i="128"/>
  <c r="Z34" i="128" s="1"/>
  <c r="U33" i="128"/>
  <c r="P33" i="128"/>
  <c r="J33" i="128"/>
  <c r="AT32" i="128"/>
  <c r="AT31" i="128"/>
  <c r="AT30" i="128"/>
  <c r="AT29" i="128"/>
  <c r="AT28" i="128"/>
  <c r="AT27" i="128"/>
  <c r="AT26" i="128"/>
  <c r="AT33" i="128" s="1"/>
  <c r="AT25" i="128"/>
  <c r="AT24" i="128"/>
  <c r="AT23" i="128"/>
  <c r="AT22" i="128"/>
  <c r="AT21" i="128"/>
  <c r="E17" i="128"/>
  <c r="AD16" i="128"/>
  <c r="AX15" i="128"/>
  <c r="U45" i="128" s="1"/>
  <c r="AD49" i="128" s="1"/>
  <c r="AH13" i="128"/>
  <c r="AK10" i="128"/>
  <c r="U45" i="127"/>
  <c r="AD49" i="127" s="1"/>
  <c r="AO33" i="127"/>
  <c r="AJ33" i="127"/>
  <c r="AJ34" i="127" s="1"/>
  <c r="AE33" i="127"/>
  <c r="AE34" i="127" s="1"/>
  <c r="Z33" i="127"/>
  <c r="Z34" i="127" s="1"/>
  <c r="U33" i="127"/>
  <c r="U34" i="127" s="1"/>
  <c r="P33" i="127"/>
  <c r="P34" i="127" s="1"/>
  <c r="AT34" i="127" s="1"/>
  <c r="AX35" i="127" s="1"/>
  <c r="J33" i="127"/>
  <c r="AO34" i="127" s="1"/>
  <c r="AT32" i="127"/>
  <c r="AT31" i="127"/>
  <c r="AT30" i="127"/>
  <c r="AT29" i="127"/>
  <c r="AT28" i="127"/>
  <c r="AT27" i="127"/>
  <c r="AT26" i="127"/>
  <c r="AT25" i="127"/>
  <c r="AT24" i="127"/>
  <c r="AT23" i="127"/>
  <c r="AT22" i="127"/>
  <c r="AT21" i="127"/>
  <c r="AT33" i="127" s="1"/>
  <c r="E17" i="127"/>
  <c r="BB16" i="127"/>
  <c r="AD16" i="127"/>
  <c r="AX15" i="127"/>
  <c r="AH13" i="127"/>
  <c r="AK10" i="127"/>
  <c r="L19" i="33"/>
  <c r="K19" i="33"/>
  <c r="J19" i="33"/>
  <c r="I19" i="33"/>
  <c r="H19" i="33"/>
  <c r="G19" i="33"/>
  <c r="F19" i="33"/>
  <c r="E19" i="33"/>
  <c r="D19" i="33"/>
  <c r="C19" i="33"/>
  <c r="B19" i="33"/>
  <c r="BE51" i="138" l="1"/>
  <c r="AV16" i="138" s="1"/>
  <c r="BE65" i="139"/>
  <c r="BE73" i="139" s="1"/>
  <c r="BB73" i="139"/>
  <c r="I26" i="138"/>
  <c r="BH51" i="139"/>
  <c r="BE51" i="139"/>
  <c r="AV16" i="139" s="1"/>
  <c r="BB73" i="138"/>
  <c r="BB58" i="138"/>
  <c r="BH43" i="138"/>
  <c r="BH58" i="138" s="1"/>
  <c r="BE43" i="138"/>
  <c r="BE58" i="138" s="1"/>
  <c r="BB58" i="139"/>
  <c r="BE43" i="139"/>
  <c r="BL30" i="140"/>
  <c r="AL14" i="139"/>
  <c r="AL17" i="139" s="1"/>
  <c r="AI14" i="139"/>
  <c r="AE17" i="139"/>
  <c r="S30" i="140"/>
  <c r="BU29" i="140"/>
  <c r="BY32" i="140" s="1"/>
  <c r="BB59" i="138"/>
  <c r="AY73" i="139"/>
  <c r="AZ14" i="138"/>
  <c r="AI16" i="138"/>
  <c r="AI17" i="138" s="1"/>
  <c r="AC26" i="138"/>
  <c r="BG10" i="138"/>
  <c r="BC15" i="138"/>
  <c r="BB39" i="138"/>
  <c r="BH51" i="138"/>
  <c r="AL14" i="138"/>
  <c r="AL17" i="138" s="1"/>
  <c r="BB16" i="128"/>
  <c r="N31" i="138"/>
  <c r="BB37" i="139"/>
  <c r="BB59" i="139" s="1"/>
  <c r="BH43" i="139"/>
  <c r="BH58" i="139" s="1"/>
  <c r="AT31" i="138"/>
  <c r="BE65" i="138"/>
  <c r="BE73" i="138" s="1"/>
  <c r="BE9" i="139"/>
  <c r="BI26" i="138"/>
  <c r="BJ31" i="138"/>
  <c r="AY73" i="138"/>
  <c r="AZ15" i="139"/>
  <c r="AE17" i="138"/>
  <c r="AS26" i="138"/>
  <c r="AD31" i="138"/>
  <c r="AY59" i="139"/>
  <c r="AI16" i="139"/>
  <c r="BQ14" i="139" l="1"/>
  <c r="AC28" i="139"/>
  <c r="Y28" i="139" s="1"/>
  <c r="M28" i="139"/>
  <c r="I28" i="139" s="1"/>
  <c r="BI28" i="139"/>
  <c r="BE28" i="139" s="1"/>
  <c r="AS28" i="139"/>
  <c r="AO28" i="139" s="1"/>
  <c r="BI27" i="139"/>
  <c r="BE27" i="139" s="1"/>
  <c r="AS27" i="139"/>
  <c r="AO27" i="139" s="1"/>
  <c r="AC27" i="139"/>
  <c r="Y27" i="139" s="1"/>
  <c r="M27" i="139"/>
  <c r="I27" i="139" s="1"/>
  <c r="AZ16" i="139"/>
  <c r="BC16" i="139"/>
  <c r="BE58" i="139"/>
  <c r="AV14" i="139"/>
  <c r="AI17" i="139"/>
  <c r="BC16" i="138"/>
  <c r="BC17" i="138" s="1"/>
  <c r="AZ16" i="138"/>
  <c r="AS26" i="139"/>
  <c r="AC26" i="139"/>
  <c r="M26" i="139"/>
  <c r="BG10" i="139"/>
  <c r="BI26" i="139"/>
  <c r="AV17" i="138"/>
  <c r="AO26" i="138"/>
  <c r="BI28" i="138"/>
  <c r="BE28" i="138" s="1"/>
  <c r="AC28" i="138"/>
  <c r="Y28" i="138" s="1"/>
  <c r="AS28" i="138"/>
  <c r="AO28" i="138" s="1"/>
  <c r="BQ14" i="138"/>
  <c r="M28" i="138"/>
  <c r="I28" i="138" s="1"/>
  <c r="BE26" i="138"/>
  <c r="Y26" i="138"/>
  <c r="AZ17" i="138"/>
  <c r="BI27" i="138"/>
  <c r="BE27" i="138" s="1"/>
  <c r="AC27" i="138"/>
  <c r="Y27" i="138" s="1"/>
  <c r="M27" i="138"/>
  <c r="AS27" i="138"/>
  <c r="AO27" i="138" s="1"/>
  <c r="AO29" i="138" l="1"/>
  <c r="AZ14" i="139"/>
  <c r="AZ17" i="139" s="1"/>
  <c r="AV17" i="139"/>
  <c r="BC14" i="139"/>
  <c r="BC17" i="139" s="1"/>
  <c r="Y29" i="138"/>
  <c r="AC29" i="138"/>
  <c r="BE26" i="139"/>
  <c r="BE29" i="139" s="1"/>
  <c r="BJ31" i="139" s="1"/>
  <c r="BI29" i="139"/>
  <c r="BI29" i="138"/>
  <c r="I26" i="139"/>
  <c r="I29" i="139" s="1"/>
  <c r="N31" i="139" s="1"/>
  <c r="M29" i="139"/>
  <c r="BE29" i="138"/>
  <c r="Y26" i="139"/>
  <c r="Y29" i="139" s="1"/>
  <c r="AD31" i="139" s="1"/>
  <c r="AC29" i="139"/>
  <c r="AS29" i="139"/>
  <c r="AO26" i="139"/>
  <c r="AO29" i="139" s="1"/>
  <c r="AT31" i="139" s="1"/>
  <c r="BQ15" i="138"/>
  <c r="BM14" i="138"/>
  <c r="BM15" i="138" s="1"/>
  <c r="I27" i="138"/>
  <c r="I29" i="138" s="1"/>
  <c r="M29" i="138"/>
  <c r="AS29" i="138"/>
  <c r="BM14" i="139"/>
  <c r="BM15" i="139" s="1"/>
  <c r="BQ15" i="13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<sst xmlns="http://schemas.openxmlformats.org/spreadsheetml/2006/main" count="3723" uniqueCount="1767">
  <si>
    <t>所在地</t>
    <rPh sb="0" eb="3">
      <t>ショザイチ</t>
    </rPh>
    <phoneticPr fontId="9"/>
  </si>
  <si>
    <t>事業者</t>
    <rPh sb="0" eb="2">
      <t>ジギョウ</t>
    </rPh>
    <rPh sb="2" eb="3">
      <t>シャ</t>
    </rPh>
    <phoneticPr fontId="9"/>
  </si>
  <si>
    <t>事業所番号</t>
    <rPh sb="0" eb="2">
      <t>ジギョウ</t>
    </rPh>
    <rPh sb="2" eb="3">
      <t>ショ</t>
    </rPh>
    <rPh sb="3" eb="5">
      <t>バンゴウ</t>
    </rPh>
    <phoneticPr fontId="9"/>
  </si>
  <si>
    <t>名称</t>
    <rPh sb="0" eb="2">
      <t>メイショウ</t>
    </rPh>
    <phoneticPr fontId="9"/>
  </si>
  <si>
    <t>サービスの種類</t>
    <rPh sb="5" eb="7">
      <t>シュルイ</t>
    </rPh>
    <phoneticPr fontId="9"/>
  </si>
  <si>
    <t>共同生活援助</t>
    <rPh sb="0" eb="2">
      <t>キョウドウ</t>
    </rPh>
    <rPh sb="2" eb="4">
      <t>セイカツ</t>
    </rPh>
    <rPh sb="4" eb="6">
      <t>エンジョ</t>
    </rPh>
    <phoneticPr fontId="9"/>
  </si>
  <si>
    <t>備考</t>
    <rPh sb="0" eb="2">
      <t>ビコウ</t>
    </rPh>
    <phoneticPr fontId="9"/>
  </si>
  <si>
    <t>管理者</t>
    <rPh sb="0" eb="3">
      <t>カンリシャ</t>
    </rPh>
    <phoneticPr fontId="9"/>
  </si>
  <si>
    <t>世話人</t>
    <rPh sb="0" eb="2">
      <t>セワ</t>
    </rPh>
    <rPh sb="2" eb="3">
      <t>ニン</t>
    </rPh>
    <phoneticPr fontId="9"/>
  </si>
  <si>
    <t>生活支援員</t>
    <rPh sb="0" eb="2">
      <t>セイカツ</t>
    </rPh>
    <rPh sb="2" eb="4">
      <t>シエン</t>
    </rPh>
    <rPh sb="4" eb="5">
      <t>イン</t>
    </rPh>
    <phoneticPr fontId="9"/>
  </si>
  <si>
    <t>その他</t>
    <rPh sb="2" eb="3">
      <t>タ</t>
    </rPh>
    <phoneticPr fontId="9"/>
  </si>
  <si>
    <t>①</t>
    <phoneticPr fontId="9"/>
  </si>
  <si>
    <t>②</t>
    <phoneticPr fontId="9"/>
  </si>
  <si>
    <t>看護職員配置加算</t>
    <rPh sb="0" eb="2">
      <t>カンゴ</t>
    </rPh>
    <rPh sb="2" eb="4">
      <t>ショクイン</t>
    </rPh>
    <rPh sb="4" eb="6">
      <t>ハイチ</t>
    </rPh>
    <rPh sb="6" eb="8">
      <t>カサン</t>
    </rPh>
    <phoneticPr fontId="9"/>
  </si>
  <si>
    <t>代表者氏名</t>
    <rPh sb="0" eb="3">
      <t>ダイヒョウシャ</t>
    </rPh>
    <rPh sb="3" eb="5">
      <t>シメイ</t>
    </rPh>
    <phoneticPr fontId="9"/>
  </si>
  <si>
    <t>共同生活援助に係る体制</t>
    <rPh sb="0" eb="2">
      <t>キョウドウ</t>
    </rPh>
    <rPh sb="2" eb="4">
      <t>セイカツ</t>
    </rPh>
    <rPh sb="4" eb="6">
      <t>エンジョ</t>
    </rPh>
    <rPh sb="7" eb="8">
      <t>カカ</t>
    </rPh>
    <rPh sb="9" eb="11">
      <t>タイセイ</t>
    </rPh>
    <phoneticPr fontId="9"/>
  </si>
  <si>
    <t>事業所名</t>
  </si>
  <si>
    <t>連絡先</t>
    <rPh sb="0" eb="3">
      <t>レンラクサキ</t>
    </rPh>
    <phoneticPr fontId="9"/>
  </si>
  <si>
    <t>電話番号</t>
    <rPh sb="0" eb="2">
      <t>デンワ</t>
    </rPh>
    <rPh sb="2" eb="4">
      <t>バンゴウ</t>
    </rPh>
    <phoneticPr fontId="9"/>
  </si>
  <si>
    <t>事業所番号</t>
    <rPh sb="0" eb="3">
      <t>ジギョウショ</t>
    </rPh>
    <rPh sb="3" eb="5">
      <t>バンゴウ</t>
    </rPh>
    <phoneticPr fontId="9"/>
  </si>
  <si>
    <t>事業所名</t>
    <rPh sb="0" eb="3">
      <t>ジギョウショ</t>
    </rPh>
    <rPh sb="3" eb="4">
      <t>メイ</t>
    </rPh>
    <phoneticPr fontId="9"/>
  </si>
  <si>
    <t>主たる事業所</t>
    <rPh sb="0" eb="1">
      <t>シュ</t>
    </rPh>
    <rPh sb="3" eb="6">
      <t>ジギョウショ</t>
    </rPh>
    <phoneticPr fontId="9"/>
  </si>
  <si>
    <t>フリガナ</t>
    <phoneticPr fontId="9"/>
  </si>
  <si>
    <t>名　　称</t>
    <rPh sb="0" eb="1">
      <t>メイ</t>
    </rPh>
    <rPh sb="3" eb="4">
      <t>ショウ</t>
    </rPh>
    <phoneticPr fontId="9"/>
  </si>
  <si>
    <t>連 絡 先</t>
    <rPh sb="0" eb="1">
      <t>レン</t>
    </rPh>
    <rPh sb="2" eb="3">
      <t>ラク</t>
    </rPh>
    <rPh sb="4" eb="5">
      <t>サキ</t>
    </rPh>
    <phoneticPr fontId="9"/>
  </si>
  <si>
    <t>ＦＡＸ番号</t>
    <rPh sb="3" eb="5">
      <t>バンゴウ</t>
    </rPh>
    <phoneticPr fontId="9"/>
  </si>
  <si>
    <t>管理者</t>
    <rPh sb="0" eb="1">
      <t>カン</t>
    </rPh>
    <rPh sb="1" eb="2">
      <t>リ</t>
    </rPh>
    <rPh sb="2" eb="3">
      <t>モノ</t>
    </rPh>
    <phoneticPr fontId="9"/>
  </si>
  <si>
    <t>住　所</t>
    <rPh sb="0" eb="1">
      <t>ジュウ</t>
    </rPh>
    <rPh sb="2" eb="3">
      <t>トコロ</t>
    </rPh>
    <phoneticPr fontId="9"/>
  </si>
  <si>
    <t>氏　名</t>
    <rPh sb="0" eb="1">
      <t>シ</t>
    </rPh>
    <rPh sb="2" eb="3">
      <t>メイ</t>
    </rPh>
    <phoneticPr fontId="9"/>
  </si>
  <si>
    <t>事業所等の名称</t>
    <rPh sb="0" eb="3">
      <t>ジギョウショ</t>
    </rPh>
    <rPh sb="3" eb="4">
      <t>トウ</t>
    </rPh>
    <rPh sb="5" eb="7">
      <t>メイショウ</t>
    </rPh>
    <phoneticPr fontId="9"/>
  </si>
  <si>
    <t>兼務する職種及び勤務時間等</t>
    <rPh sb="0" eb="2">
      <t>ケンム</t>
    </rPh>
    <rPh sb="4" eb="6">
      <t>ショクシュ</t>
    </rPh>
    <rPh sb="6" eb="7">
      <t>オヨ</t>
    </rPh>
    <rPh sb="8" eb="10">
      <t>キンム</t>
    </rPh>
    <rPh sb="10" eb="12">
      <t>ジカン</t>
    </rPh>
    <rPh sb="12" eb="13">
      <t>トウ</t>
    </rPh>
    <phoneticPr fontId="9"/>
  </si>
  <si>
    <t>第　　条 第　　項 第　　号</t>
    <rPh sb="0" eb="1">
      <t>ダイ</t>
    </rPh>
    <rPh sb="3" eb="4">
      <t>ジョウ</t>
    </rPh>
    <rPh sb="5" eb="6">
      <t>ダイ</t>
    </rPh>
    <rPh sb="8" eb="9">
      <t>コウ</t>
    </rPh>
    <rPh sb="10" eb="11">
      <t>ダイ</t>
    </rPh>
    <rPh sb="13" eb="14">
      <t>ゴウ</t>
    </rPh>
    <phoneticPr fontId="9"/>
  </si>
  <si>
    <t>介護サービス包括型</t>
    <rPh sb="0" eb="2">
      <t>カイゴ</t>
    </rPh>
    <rPh sb="6" eb="8">
      <t>ホウカツ</t>
    </rPh>
    <rPh sb="8" eb="9">
      <t>ガタ</t>
    </rPh>
    <phoneticPr fontId="9"/>
  </si>
  <si>
    <t>日中サービス支援型</t>
    <rPh sb="0" eb="2">
      <t>ニッチュウ</t>
    </rPh>
    <rPh sb="6" eb="9">
      <t>シエンガタ</t>
    </rPh>
    <phoneticPr fontId="9"/>
  </si>
  <si>
    <t>別紙のとおり</t>
    <rPh sb="0" eb="2">
      <t>ベッシ</t>
    </rPh>
    <phoneticPr fontId="9"/>
  </si>
  <si>
    <t>人</t>
    <rPh sb="0" eb="1">
      <t>ニン</t>
    </rPh>
    <phoneticPr fontId="9"/>
  </si>
  <si>
    <t>従業者の職種・員数</t>
    <rPh sb="0" eb="3">
      <t>ジュウギョウシャ</t>
    </rPh>
    <rPh sb="4" eb="6">
      <t>ショクシュ</t>
    </rPh>
    <rPh sb="7" eb="9">
      <t>インズウ</t>
    </rPh>
    <phoneticPr fontId="9"/>
  </si>
  <si>
    <t>世話人</t>
    <rPh sb="0" eb="3">
      <t>セワニン</t>
    </rPh>
    <phoneticPr fontId="9"/>
  </si>
  <si>
    <t>生活支援員</t>
    <rPh sb="0" eb="2">
      <t>セイカツ</t>
    </rPh>
    <rPh sb="2" eb="5">
      <t>シエンイン</t>
    </rPh>
    <phoneticPr fontId="9"/>
  </si>
  <si>
    <t>サービス管理責任者</t>
    <rPh sb="4" eb="6">
      <t>カンリ</t>
    </rPh>
    <rPh sb="6" eb="9">
      <t>セキニンシャ</t>
    </rPh>
    <phoneticPr fontId="9"/>
  </si>
  <si>
    <t>専従</t>
    <rPh sb="0" eb="2">
      <t>センジュウ</t>
    </rPh>
    <phoneticPr fontId="9"/>
  </si>
  <si>
    <t>兼務</t>
    <rPh sb="0" eb="2">
      <t>ケンム</t>
    </rPh>
    <phoneticPr fontId="9"/>
  </si>
  <si>
    <t>添付書類</t>
    <rPh sb="0" eb="2">
      <t>テンプ</t>
    </rPh>
    <rPh sb="2" eb="4">
      <t>ショルイ</t>
    </rPh>
    <phoneticPr fontId="9"/>
  </si>
  <si>
    <t>（日本工業規格Ａ列４番）</t>
    <rPh sb="1" eb="3">
      <t>ニホン</t>
    </rPh>
    <rPh sb="3" eb="5">
      <t>コウギョウ</t>
    </rPh>
    <rPh sb="5" eb="7">
      <t>キカク</t>
    </rPh>
    <rPh sb="8" eb="9">
      <t>レツ</t>
    </rPh>
    <rPh sb="10" eb="11">
      <t>バン</t>
    </rPh>
    <phoneticPr fontId="9"/>
  </si>
  <si>
    <t>サテライト型住居①</t>
    <rPh sb="5" eb="6">
      <t>ガタ</t>
    </rPh>
    <rPh sb="6" eb="8">
      <t>ジュウキョ</t>
    </rPh>
    <phoneticPr fontId="9"/>
  </si>
  <si>
    <t>サテライト型住居②</t>
    <rPh sb="5" eb="6">
      <t>ガタ</t>
    </rPh>
    <rPh sb="6" eb="8">
      <t>ジュウキョ</t>
    </rPh>
    <phoneticPr fontId="9"/>
  </si>
  <si>
    <t>サテライト型住居③</t>
    <rPh sb="5" eb="6">
      <t>ガタ</t>
    </rPh>
    <rPh sb="6" eb="8">
      <t>ジュウキョ</t>
    </rPh>
    <phoneticPr fontId="9"/>
  </si>
  <si>
    <t>東京都八王子市元本郷町三丁目24番1号</t>
    <rPh sb="0" eb="3">
      <t>トウキョウト</t>
    </rPh>
    <rPh sb="3" eb="7">
      <t>ハチオウジシ</t>
    </rPh>
    <rPh sb="7" eb="11">
      <t>モトホンゴウチョウ</t>
    </rPh>
    <rPh sb="11" eb="14">
      <t>サンチョウメ</t>
    </rPh>
    <rPh sb="16" eb="17">
      <t>バン</t>
    </rPh>
    <rPh sb="18" eb="19">
      <t>ゴウ</t>
    </rPh>
    <phoneticPr fontId="9"/>
  </si>
  <si>
    <t>○○寮</t>
    <rPh sb="2" eb="3">
      <t>リョウ</t>
    </rPh>
    <phoneticPr fontId="9"/>
  </si>
  <si>
    <t>ユニット名</t>
    <rPh sb="4" eb="5">
      <t>メイ</t>
    </rPh>
    <phoneticPr fontId="9"/>
  </si>
  <si>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</si>
  <si>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</si>
  <si>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</si>
  <si>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「人員配置区分」欄には、報酬算定上の区分を設定する。</t>
    <rPh sb="21" eb="23">
      <t>セッテイ</t>
    </rPh>
    <phoneticPr fontId="9"/>
  </si>
  <si>
    <t>２　異動区分</t>
    <rPh sb="2" eb="4">
      <t>イドウ</t>
    </rPh>
    <rPh sb="4" eb="6">
      <t>クブン</t>
    </rPh>
    <phoneticPr fontId="9"/>
  </si>
  <si>
    <t>　１　新規　　　　　　２　変更　　　　　　３　終了</t>
    <rPh sb="3" eb="5">
      <t>シンキ</t>
    </rPh>
    <rPh sb="13" eb="15">
      <t>ヘンコウ</t>
    </rPh>
    <rPh sb="23" eb="25">
      <t>シュウリョウ</t>
    </rPh>
    <phoneticPr fontId="9"/>
  </si>
  <si>
    <t>有・無</t>
    <rPh sb="0" eb="1">
      <t>ア</t>
    </rPh>
    <rPh sb="2" eb="3">
      <t>ナ</t>
    </rPh>
    <phoneticPr fontId="9"/>
  </si>
  <si>
    <t>生活支援員等の総数
（常勤）</t>
    <rPh sb="0" eb="2">
      <t>セイカツ</t>
    </rPh>
    <rPh sb="2" eb="4">
      <t>シエン</t>
    </rPh>
    <rPh sb="4" eb="5">
      <t>イン</t>
    </rPh>
    <rPh sb="5" eb="6">
      <t>トウ</t>
    </rPh>
    <rPh sb="7" eb="9">
      <t>ソウスウ</t>
    </rPh>
    <rPh sb="11" eb="13">
      <t>ジョウキン</t>
    </rPh>
    <phoneticPr fontId="9"/>
  </si>
  <si>
    <t>①のうち社会福祉士等
の総数（常勤）</t>
    <rPh sb="4" eb="6">
      <t>シャカイ</t>
    </rPh>
    <rPh sb="6" eb="8">
      <t>フクシ</t>
    </rPh>
    <rPh sb="8" eb="9">
      <t>シ</t>
    </rPh>
    <rPh sb="9" eb="10">
      <t>トウ</t>
    </rPh>
    <rPh sb="12" eb="14">
      <t>ソウスウ</t>
    </rPh>
    <rPh sb="15" eb="17">
      <t>ジョウキン</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</si>
  <si>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</si>
  <si>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</si>
  <si>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</si>
  <si>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</si>
  <si>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</si>
  <si>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</si>
  <si>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</si>
  <si>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</si>
  <si>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事業所の名称</t>
    <rPh sb="0" eb="3">
      <t>ジギョウショ</t>
    </rPh>
    <rPh sb="4" eb="6">
      <t>メイショウ</t>
    </rPh>
    <phoneticPr fontId="9"/>
  </si>
  <si>
    <t>事業所の所在地</t>
    <rPh sb="0" eb="3">
      <t>ジギョウショ</t>
    </rPh>
    <rPh sb="4" eb="7">
      <t>ショザイチ</t>
    </rPh>
    <phoneticPr fontId="9"/>
  </si>
  <si>
    <t>担当者名</t>
    <rPh sb="0" eb="4">
      <t>タントウシャメイ</t>
    </rPh>
    <phoneticPr fontId="9"/>
  </si>
  <si>
    <t>共同生活住居の状況</t>
    <rPh sb="0" eb="2">
      <t>キョウドウ</t>
    </rPh>
    <rPh sb="2" eb="4">
      <t>セイカツ</t>
    </rPh>
    <rPh sb="4" eb="6">
      <t>ジュウキョ</t>
    </rPh>
    <rPh sb="7" eb="9">
      <t>ジョウキョウ</t>
    </rPh>
    <phoneticPr fontId="9"/>
  </si>
  <si>
    <t>共同生活住居の名称</t>
    <rPh sb="0" eb="2">
      <t>キョウドウ</t>
    </rPh>
    <rPh sb="2" eb="4">
      <t>セイカツ</t>
    </rPh>
    <rPh sb="4" eb="6">
      <t>ジュウキョ</t>
    </rPh>
    <rPh sb="7" eb="9">
      <t>メイショウ</t>
    </rPh>
    <phoneticPr fontId="9"/>
  </si>
  <si>
    <t>住所</t>
    <rPh sb="0" eb="2">
      <t>ジュウショ</t>
    </rPh>
    <phoneticPr fontId="9"/>
  </si>
  <si>
    <t>定員</t>
    <rPh sb="0" eb="2">
      <t>テイイン</t>
    </rPh>
    <phoneticPr fontId="9"/>
  </si>
  <si>
    <t>大規模住居減算の該当の有無</t>
    <rPh sb="0" eb="3">
      <t>ダイキボ</t>
    </rPh>
    <rPh sb="3" eb="5">
      <t>ジュウキョ</t>
    </rPh>
    <rPh sb="5" eb="7">
      <t>ゲンサン</t>
    </rPh>
    <rPh sb="8" eb="10">
      <t>ガイトウ</t>
    </rPh>
    <rPh sb="11" eb="13">
      <t>ウム</t>
    </rPh>
    <phoneticPr fontId="9"/>
  </si>
  <si>
    <t>合計</t>
    <rPh sb="0" eb="2">
      <t>ゴウケイ</t>
    </rPh>
    <phoneticPr fontId="9"/>
  </si>
  <si>
    <t>利用者の状況</t>
    <rPh sb="0" eb="3">
      <t>リヨウシャ</t>
    </rPh>
    <rPh sb="4" eb="6">
      <t>ジョウキョウ</t>
    </rPh>
    <phoneticPr fontId="9"/>
  </si>
  <si>
    <t>居住する共同生活住居の名称</t>
    <rPh sb="0" eb="2">
      <t>キョジュウ</t>
    </rPh>
    <rPh sb="4" eb="6">
      <t>キョウドウ</t>
    </rPh>
    <rPh sb="6" eb="8">
      <t>セイカツ</t>
    </rPh>
    <rPh sb="8" eb="10">
      <t>ジュウキョ</t>
    </rPh>
    <rPh sb="11" eb="13">
      <t>メイショウ</t>
    </rPh>
    <phoneticPr fontId="9"/>
  </si>
  <si>
    <t>夜間支援体制の内容</t>
    <rPh sb="0" eb="2">
      <t>ヤカン</t>
    </rPh>
    <rPh sb="2" eb="4">
      <t>シエン</t>
    </rPh>
    <rPh sb="4" eb="6">
      <t>タイセイ</t>
    </rPh>
    <rPh sb="7" eb="9">
      <t>ナイヨウ</t>
    </rPh>
    <phoneticPr fontId="9"/>
  </si>
  <si>
    <t>氏名</t>
    <rPh sb="0" eb="2">
      <t>シメイ</t>
    </rPh>
    <phoneticPr fontId="9"/>
  </si>
  <si>
    <t>区分</t>
    <rPh sb="0" eb="2">
      <t>クブン</t>
    </rPh>
    <phoneticPr fontId="9"/>
  </si>
  <si>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9"/>
  </si>
  <si>
    <t>注　「利用者の状況」欄は、共同生活援助事業所において行われている夜間の支援の内容、
　　　夜間支援従事者の配置状況等具体的に記載してください。</t>
    <rPh sb="0" eb="1">
      <t>チュウ</t>
    </rPh>
    <rPh sb="3" eb="6">
      <t>リヨウシャ</t>
    </rPh>
    <rPh sb="7" eb="9">
      <t>ジョウキョウ</t>
    </rPh>
    <rPh sb="10" eb="11">
      <t>ラン</t>
    </rPh>
    <rPh sb="13" eb="15">
      <t>キョウドウ</t>
    </rPh>
    <rPh sb="15" eb="17">
      <t>セイカツ</t>
    </rPh>
    <rPh sb="17" eb="19">
      <t>エンジョ</t>
    </rPh>
    <rPh sb="19" eb="22">
      <t>ジギョウショ</t>
    </rPh>
    <rPh sb="26" eb="27">
      <t>オコナ</t>
    </rPh>
    <rPh sb="32" eb="34">
      <t>ヤカン</t>
    </rPh>
    <rPh sb="35" eb="37">
      <t>シエン</t>
    </rPh>
    <rPh sb="38" eb="40">
      <t>ナイヨウ</t>
    </rPh>
    <rPh sb="45" eb="47">
      <t>ヤカン</t>
    </rPh>
    <rPh sb="47" eb="49">
      <t>シエン</t>
    </rPh>
    <rPh sb="49" eb="52">
      <t>ジュウジシャ</t>
    </rPh>
    <rPh sb="53" eb="55">
      <t>ハイチ</t>
    </rPh>
    <rPh sb="55" eb="57">
      <t>ジョウキョウ</t>
    </rPh>
    <rPh sb="57" eb="58">
      <t>トウ</t>
    </rPh>
    <rPh sb="58" eb="61">
      <t>グタイテキ</t>
    </rPh>
    <rPh sb="62" eb="64">
      <t>キサイ</t>
    </rPh>
    <phoneticPr fontId="9"/>
  </si>
  <si>
    <t>グループホームはちおうじＡ</t>
    <phoneticPr fontId="9"/>
  </si>
  <si>
    <t>東京都八王子市元本郷町三丁目24番1号</t>
    <phoneticPr fontId="9"/>
  </si>
  <si>
    <t>０４２－６２０－７４７９</t>
    <phoneticPr fontId="9"/>
  </si>
  <si>
    <t>□□　□□</t>
    <phoneticPr fontId="9"/>
  </si>
  <si>
    <t>０４２－６２３－２４４４</t>
    <phoneticPr fontId="9"/>
  </si>
  <si>
    <t>4人</t>
    <rPh sb="1" eb="2">
      <t>ニン</t>
    </rPh>
    <phoneticPr fontId="9"/>
  </si>
  <si>
    <t>無</t>
    <rPh sb="0" eb="1">
      <t>ナシ</t>
    </rPh>
    <phoneticPr fontId="9"/>
  </si>
  <si>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9"/>
  </si>
  <si>
    <t>5人</t>
    <rPh sb="1" eb="2">
      <t>ニン</t>
    </rPh>
    <phoneticPr fontId="9"/>
  </si>
  <si>
    <t>グループホームはちおうじA（ｻﾃﾗｲﾄ）</t>
    <phoneticPr fontId="9"/>
  </si>
  <si>
    <t>東京都八王子市元本郷町○丁目△番×号</t>
    <rPh sb="0" eb="3">
      <t>トウキョウト</t>
    </rPh>
    <rPh sb="3" eb="7">
      <t>ハチオウジシ</t>
    </rPh>
    <rPh sb="7" eb="11">
      <t>モトホンゴウチョウ</t>
    </rPh>
    <rPh sb="12" eb="14">
      <t>チョウメ</t>
    </rPh>
    <rPh sb="15" eb="16">
      <t>バン</t>
    </rPh>
    <rPh sb="17" eb="18">
      <t>ゴウ</t>
    </rPh>
    <phoneticPr fontId="9"/>
  </si>
  <si>
    <t>1人</t>
    <rPh sb="1" eb="2">
      <t>リ</t>
    </rPh>
    <phoneticPr fontId="9"/>
  </si>
  <si>
    <t>10人</t>
    <rPh sb="2" eb="3">
      <t>ニン</t>
    </rPh>
    <phoneticPr fontId="9"/>
  </si>
  <si>
    <t>グループホームはちおうじＡ</t>
    <phoneticPr fontId="9"/>
  </si>
  <si>
    <t>夜間に、個別支援計画に位置付けた介護等の支援を行う。また、緊急時に対応できる体制を整えておく。</t>
    <rPh sb="0" eb="2">
      <t>ヤカン</t>
    </rPh>
    <rPh sb="4" eb="6">
      <t>コベツ</t>
    </rPh>
    <rPh sb="6" eb="8">
      <t>シエン</t>
    </rPh>
    <rPh sb="8" eb="10">
      <t>ケイカク</t>
    </rPh>
    <rPh sb="11" eb="14">
      <t>イチヅ</t>
    </rPh>
    <rPh sb="16" eb="18">
      <t>カイゴ</t>
    </rPh>
    <rPh sb="18" eb="19">
      <t>トウ</t>
    </rPh>
    <rPh sb="20" eb="22">
      <t>シエン</t>
    </rPh>
    <rPh sb="23" eb="24">
      <t>オコナ</t>
    </rPh>
    <rPh sb="29" eb="32">
      <t>キンキュウジ</t>
    </rPh>
    <rPh sb="33" eb="35">
      <t>タイオウ</t>
    </rPh>
    <rPh sb="38" eb="40">
      <t>タイセイ</t>
    </rPh>
    <rPh sb="41" eb="42">
      <t>トトノ</t>
    </rPh>
    <phoneticPr fontId="9"/>
  </si>
  <si>
    <t>A</t>
    <phoneticPr fontId="9"/>
  </si>
  <si>
    <t>B</t>
    <phoneticPr fontId="9"/>
  </si>
  <si>
    <t>C</t>
    <phoneticPr fontId="9"/>
  </si>
  <si>
    <t>D</t>
    <phoneticPr fontId="9"/>
  </si>
  <si>
    <t>○○寮</t>
    <phoneticPr fontId="9"/>
  </si>
  <si>
    <t>E</t>
    <phoneticPr fontId="9"/>
  </si>
  <si>
    <t>F</t>
    <phoneticPr fontId="9"/>
  </si>
  <si>
    <t>G</t>
    <phoneticPr fontId="9"/>
  </si>
  <si>
    <t>なし</t>
    <phoneticPr fontId="9"/>
  </si>
  <si>
    <t>H</t>
    <phoneticPr fontId="9"/>
  </si>
  <si>
    <t>I</t>
    <phoneticPr fontId="9"/>
  </si>
  <si>
    <t>グループホームはちおうじＡ
（ｻﾃﾗｲﾄ）</t>
    <phoneticPr fontId="9"/>
  </si>
  <si>
    <t>J</t>
    <phoneticPr fontId="9"/>
  </si>
  <si>
    <t>０人</t>
    <rPh sb="1" eb="2">
      <t>ニン</t>
    </rPh>
    <phoneticPr fontId="9"/>
  </si>
  <si>
    <t>夜間支援等体制加算（Ⅰ）・（Ⅱ）</t>
    <rPh sb="0" eb="2">
      <t>ヤカン</t>
    </rPh>
    <rPh sb="2" eb="4">
      <t>シエン</t>
    </rPh>
    <rPh sb="4" eb="5">
      <t>トウ</t>
    </rPh>
    <rPh sb="5" eb="7">
      <t>タイセイ</t>
    </rPh>
    <rPh sb="7" eb="9">
      <t>カサン</t>
    </rPh>
    <phoneticPr fontId="9"/>
  </si>
  <si>
    <t>夜間支援体制の確保が必要な理由</t>
    <phoneticPr fontId="9"/>
  </si>
  <si>
    <t>夜間支援の対象者数及び夜間支援従事者の配置状況</t>
    <rPh sb="11" eb="13">
      <t>ヤカン</t>
    </rPh>
    <rPh sb="13" eb="15">
      <t>シエン</t>
    </rPh>
    <rPh sb="15" eb="18">
      <t>ジュウジシャ</t>
    </rPh>
    <rPh sb="19" eb="21">
      <t>ハイチ</t>
    </rPh>
    <rPh sb="21" eb="23">
      <t>ジョウキョウ</t>
    </rPh>
    <phoneticPr fontId="9"/>
  </si>
  <si>
    <t>共同生活住居名</t>
    <phoneticPr fontId="9"/>
  </si>
  <si>
    <t>夜間支援の対象者数（人）</t>
    <rPh sb="5" eb="8">
      <t>タイショウシャ</t>
    </rPh>
    <rPh sb="8" eb="9">
      <t>スウ</t>
    </rPh>
    <phoneticPr fontId="9"/>
  </si>
  <si>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9"/>
  </si>
  <si>
    <t>夜間支援従事者①</t>
    <phoneticPr fontId="9"/>
  </si>
  <si>
    <t>夜間支援従事者②</t>
    <phoneticPr fontId="9"/>
  </si>
  <si>
    <t>夜間支援従事者③</t>
    <phoneticPr fontId="9"/>
  </si>
  <si>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9"/>
  </si>
  <si>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9"/>
  </si>
  <si>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9"/>
  </si>
  <si>
    <t>夜間支援等体制加算（Ⅲ）</t>
    <rPh sb="4" eb="5">
      <t>トウ</t>
    </rPh>
    <phoneticPr fontId="9"/>
  </si>
  <si>
    <t>住居名</t>
    <rPh sb="0" eb="2">
      <t>ジュウキョ</t>
    </rPh>
    <rPh sb="2" eb="3">
      <t>メイ</t>
    </rPh>
    <phoneticPr fontId="9"/>
  </si>
  <si>
    <t>夜間における防災体制の内容
（契約内容等）</t>
    <phoneticPr fontId="9"/>
  </si>
  <si>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9"/>
  </si>
  <si>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9"/>
  </si>
  <si>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9"/>
  </si>
  <si>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9"/>
  </si>
  <si>
    <t>共同生活住居名</t>
    <phoneticPr fontId="9"/>
  </si>
  <si>
    <t>夜間支援従事者①</t>
    <phoneticPr fontId="9"/>
  </si>
  <si>
    <t>夜間支援従事者②</t>
    <phoneticPr fontId="9"/>
  </si>
  <si>
    <t>夜間支援従事者③</t>
    <phoneticPr fontId="9"/>
  </si>
  <si>
    <t>夜間支援従事者の勤務形態
（夜勤・宿直）</t>
    <rPh sb="0" eb="2">
      <t>ヤカン</t>
    </rPh>
    <rPh sb="2" eb="4">
      <t>シエン</t>
    </rPh>
    <rPh sb="4" eb="7">
      <t>ジュウジシャ</t>
    </rPh>
    <rPh sb="14" eb="16">
      <t>ヤキン</t>
    </rPh>
    <rPh sb="17" eb="19">
      <t>シュクチョク</t>
    </rPh>
    <phoneticPr fontId="9"/>
  </si>
  <si>
    <t>夜間支援従事者④</t>
    <phoneticPr fontId="9"/>
  </si>
  <si>
    <t>夜間支援従事者⑤</t>
    <phoneticPr fontId="9"/>
  </si>
  <si>
    <t>夜間支援従事者⑥</t>
    <phoneticPr fontId="9"/>
  </si>
  <si>
    <t>夜間支援従事者⑦</t>
    <phoneticPr fontId="9"/>
  </si>
  <si>
    <t>夜間支援従事者⑧</t>
    <phoneticPr fontId="9"/>
  </si>
  <si>
    <t>夜間支援従事者⑨</t>
    <phoneticPr fontId="9"/>
  </si>
  <si>
    <t>夜間支援従事者⑩</t>
    <phoneticPr fontId="9"/>
  </si>
  <si>
    <t>異動区分</t>
    <rPh sb="0" eb="2">
      <t>イドウ</t>
    </rPh>
    <rPh sb="2" eb="4">
      <t>クブン</t>
    </rPh>
    <phoneticPr fontId="9"/>
  </si>
  <si>
    <t>１　新規　　　　　　　　２　変更　　　　　　　　３　終了</t>
    <rPh sb="2" eb="4">
      <t>シンキ</t>
    </rPh>
    <rPh sb="14" eb="16">
      <t>ヘンコウ</t>
    </rPh>
    <rPh sb="26" eb="28">
      <t>シュウリョウ</t>
    </rPh>
    <phoneticPr fontId="9"/>
  </si>
  <si>
    <t>担当者名</t>
    <rPh sb="0" eb="3">
      <t>タントウシャ</t>
    </rPh>
    <rPh sb="3" eb="4">
      <t>メイ</t>
    </rPh>
    <phoneticPr fontId="9"/>
  </si>
  <si>
    <t>氏　　名</t>
    <rPh sb="0" eb="1">
      <t>シ</t>
    </rPh>
    <rPh sb="3" eb="4">
      <t>メイ</t>
    </rPh>
    <phoneticPr fontId="9"/>
  </si>
  <si>
    <t>雇用されている事業所名</t>
    <phoneticPr fontId="9"/>
  </si>
  <si>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9"/>
  </si>
  <si>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9"/>
  </si>
  <si>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</si>
  <si>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</si>
  <si>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職員配置</t>
    <rPh sb="0" eb="2">
      <t>ショクイン</t>
    </rPh>
    <rPh sb="2" eb="4">
      <t>ハイチ</t>
    </rPh>
    <phoneticPr fontId="9"/>
  </si>
  <si>
    <t>研修の受講状況</t>
    <rPh sb="0" eb="2">
      <t>ケンシュウ</t>
    </rPh>
    <rPh sb="3" eb="5">
      <t>ジュコウ</t>
    </rPh>
    <rPh sb="5" eb="7">
      <t>ジョウキョウ</t>
    </rPh>
    <phoneticPr fontId="9"/>
  </si>
  <si>
    <t>職種</t>
    <rPh sb="0" eb="2">
      <t>ショクシュ</t>
    </rPh>
    <phoneticPr fontId="9"/>
  </si>
  <si>
    <t>生活支援員の数</t>
    <rPh sb="0" eb="2">
      <t>セイカツ</t>
    </rPh>
    <rPh sb="2" eb="5">
      <t>シエンイン</t>
    </rPh>
    <rPh sb="6" eb="7">
      <t>カズ</t>
    </rPh>
    <phoneticPr fontId="9"/>
  </si>
  <si>
    <t>手帳の種類</t>
    <rPh sb="0" eb="2">
      <t>テチョウ</t>
    </rPh>
    <rPh sb="3" eb="5">
      <t>シュルイ</t>
    </rPh>
    <phoneticPr fontId="9"/>
  </si>
  <si>
    <t>手帳の等級</t>
    <rPh sb="0" eb="2">
      <t>テチョウ</t>
    </rPh>
    <rPh sb="3" eb="5">
      <t>トウキュウ</t>
    </rPh>
    <phoneticPr fontId="9"/>
  </si>
  <si>
    <t>視覚障害</t>
    <rPh sb="0" eb="2">
      <t>シカク</t>
    </rPh>
    <rPh sb="2" eb="4">
      <t>ショウガイ</t>
    </rPh>
    <phoneticPr fontId="9"/>
  </si>
  <si>
    <t>１級</t>
    <rPh sb="1" eb="2">
      <t>キュウ</t>
    </rPh>
    <phoneticPr fontId="9"/>
  </si>
  <si>
    <t>聴覚障害</t>
    <rPh sb="0" eb="2">
      <t>チョウカク</t>
    </rPh>
    <rPh sb="2" eb="4">
      <t>ショウガイ</t>
    </rPh>
    <phoneticPr fontId="9"/>
  </si>
  <si>
    <t>２級</t>
    <rPh sb="1" eb="2">
      <t>キュウ</t>
    </rPh>
    <phoneticPr fontId="9"/>
  </si>
  <si>
    <t>言語機能障害</t>
    <rPh sb="0" eb="2">
      <t>ゲンゴ</t>
    </rPh>
    <rPh sb="2" eb="4">
      <t>キノウ</t>
    </rPh>
    <rPh sb="4" eb="6">
      <t>ショウガイ</t>
    </rPh>
    <phoneticPr fontId="9"/>
  </si>
  <si>
    <t>３級</t>
    <rPh sb="1" eb="2">
      <t>キュウ</t>
    </rPh>
    <phoneticPr fontId="9"/>
  </si>
  <si>
    <t>名</t>
    <rPh sb="0" eb="1">
      <t>メイ</t>
    </rPh>
    <phoneticPr fontId="9"/>
  </si>
  <si>
    <t>社会福祉士</t>
    <rPh sb="0" eb="2">
      <t>シャカイ</t>
    </rPh>
    <rPh sb="2" eb="4">
      <t>フクシ</t>
    </rPh>
    <rPh sb="4" eb="5">
      <t>シ</t>
    </rPh>
    <phoneticPr fontId="9"/>
  </si>
  <si>
    <t>回／年</t>
    <rPh sb="0" eb="1">
      <t>カイ</t>
    </rPh>
    <rPh sb="2" eb="3">
      <t>ネン</t>
    </rPh>
    <phoneticPr fontId="9"/>
  </si>
  <si>
    <t>共同生活援助事業における地域生活移行個別支援特別加算の算定要件について</t>
    <rPh sb="0" eb="2">
      <t>キョウドウ</t>
    </rPh>
    <rPh sb="2" eb="4">
      <t>セイカツ</t>
    </rPh>
    <rPh sb="4" eb="6">
      <t>エンジョ</t>
    </rPh>
    <rPh sb="6" eb="8">
      <t>ジギョウ</t>
    </rPh>
    <rPh sb="12" eb="14">
      <t>チイキ</t>
    </rPh>
    <rPh sb="14" eb="16">
      <t>セイカツ</t>
    </rPh>
    <rPh sb="16" eb="18">
      <t>イコウ</t>
    </rPh>
    <rPh sb="18" eb="20">
      <t>コベツ</t>
    </rPh>
    <rPh sb="20" eb="22">
      <t>シエン</t>
    </rPh>
    <rPh sb="22" eb="24">
      <t>トクベツ</t>
    </rPh>
    <rPh sb="24" eb="26">
      <t>カサン</t>
    </rPh>
    <rPh sb="27" eb="29">
      <t>サンテイ</t>
    </rPh>
    <rPh sb="29" eb="31">
      <t>ヨウケン</t>
    </rPh>
    <phoneticPr fontId="9"/>
  </si>
  <si>
    <t>事業所・施設の名称</t>
    <rPh sb="0" eb="3">
      <t>ジギョウショ</t>
    </rPh>
    <rPh sb="4" eb="6">
      <t>シセツ</t>
    </rPh>
    <rPh sb="7" eb="9">
      <t>メイショウ</t>
    </rPh>
    <phoneticPr fontId="9"/>
  </si>
  <si>
    <t>常勤</t>
    <rPh sb="0" eb="2">
      <t>ジョウキン</t>
    </rPh>
    <phoneticPr fontId="9"/>
  </si>
  <si>
    <t>非常勤</t>
    <rPh sb="0" eb="3">
      <t>ヒジョウキン</t>
    </rPh>
    <phoneticPr fontId="9"/>
  </si>
  <si>
    <t>実人員</t>
    <rPh sb="0" eb="3">
      <t>ジツジンイン</t>
    </rPh>
    <phoneticPr fontId="9"/>
  </si>
  <si>
    <t>人　</t>
    <rPh sb="0" eb="1">
      <t>ニン</t>
    </rPh>
    <phoneticPr fontId="9"/>
  </si>
  <si>
    <t>常勤換算方法
による員数</t>
    <rPh sb="0" eb="2">
      <t>ジョウキン</t>
    </rPh>
    <rPh sb="2" eb="4">
      <t>カンサン</t>
    </rPh>
    <rPh sb="4" eb="6">
      <t>ホウホウ</t>
    </rPh>
    <rPh sb="10" eb="12">
      <t>インスウ</t>
    </rPh>
    <phoneticPr fontId="9"/>
  </si>
  <si>
    <t>　　　利用者の数を２０で除した数</t>
    <rPh sb="3" eb="6">
      <t>リヨウシャ</t>
    </rPh>
    <rPh sb="7" eb="8">
      <t>カズ</t>
    </rPh>
    <rPh sb="12" eb="13">
      <t>ジョ</t>
    </rPh>
    <rPh sb="15" eb="16">
      <t>カズ</t>
    </rPh>
    <phoneticPr fontId="9"/>
  </si>
  <si>
    <t>前年度の利用者の平均</t>
    <rPh sb="0" eb="3">
      <t>ゼンネンド</t>
    </rPh>
    <rPh sb="4" eb="7">
      <t>リヨウシャ</t>
    </rPh>
    <rPh sb="8" eb="10">
      <t>ヘイキン</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</si>
  <si>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</si>
  <si>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9"/>
  </si>
  <si>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9"/>
  </si>
  <si>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9"/>
  </si>
  <si>
    <t>強度行動障害支援者養成研修
（基礎研修）</t>
    <phoneticPr fontId="9"/>
  </si>
  <si>
    <t>生活支援員の数</t>
    <phoneticPr fontId="9"/>
  </si>
  <si>
    <t>（※２）生活支援員のうち２０％以上が、強度行動障害支援者養成研修（基礎研修）修了者であること。</t>
    <rPh sb="35" eb="37">
      <t>ケンシュウ</t>
    </rPh>
    <phoneticPr fontId="9"/>
  </si>
  <si>
    <t>利用者の数</t>
    <rPh sb="0" eb="3">
      <t>リヨウシャ</t>
    </rPh>
    <rPh sb="4" eb="5">
      <t>カズ</t>
    </rPh>
    <phoneticPr fontId="9"/>
  </si>
  <si>
    <t>夜勤者の加配</t>
    <rPh sb="0" eb="2">
      <t>ヤキン</t>
    </rPh>
    <rPh sb="2" eb="3">
      <t>シャ</t>
    </rPh>
    <rPh sb="4" eb="6">
      <t>カハイ</t>
    </rPh>
    <phoneticPr fontId="9"/>
  </si>
  <si>
    <t>有　・　無</t>
    <rPh sb="0" eb="1">
      <t>ア</t>
    </rPh>
    <rPh sb="4" eb="5">
      <t>ナ</t>
    </rPh>
    <phoneticPr fontId="9"/>
  </si>
  <si>
    <t>（参考様式）</t>
    <rPh sb="1" eb="3">
      <t>サンコウ</t>
    </rPh>
    <rPh sb="3" eb="5">
      <t>ヨウシキ</t>
    </rPh>
    <phoneticPr fontId="9"/>
  </si>
  <si>
    <t>平面図</t>
    <rPh sb="0" eb="3">
      <t>ヘイメンズ</t>
    </rPh>
    <phoneticPr fontId="9"/>
  </si>
  <si>
    <t>備考１　各室の用途及び面積を記載してください。</t>
    <rPh sb="0" eb="2">
      <t>ビコウ</t>
    </rPh>
    <rPh sb="4" eb="6">
      <t>カクシツ</t>
    </rPh>
    <rPh sb="7" eb="9">
      <t>ヨウト</t>
    </rPh>
    <rPh sb="9" eb="10">
      <t>オヨ</t>
    </rPh>
    <rPh sb="11" eb="13">
      <t>メンセキ</t>
    </rPh>
    <rPh sb="14" eb="16">
      <t>キサイ</t>
    </rPh>
    <phoneticPr fontId="9"/>
  </si>
  <si>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9"/>
  </si>
  <si>
    <t>設備･備品等一覧表</t>
  </si>
  <si>
    <t>サービス種類（　　　　　　　　　　　　　　　　　　　　）</t>
    <phoneticPr fontId="9"/>
  </si>
  <si>
    <t>事業所名（　　　　　　　　　　　　　　　　　　　　　　）</t>
    <rPh sb="0" eb="3">
      <t>ジギョウショ</t>
    </rPh>
    <rPh sb="3" eb="4">
      <t>メイ</t>
    </rPh>
    <phoneticPr fontId="9"/>
  </si>
  <si>
    <t>設備の概要</t>
    <phoneticPr fontId="9"/>
  </si>
  <si>
    <t>設備基準上適合すべき項目等についての状況</t>
    <rPh sb="12" eb="13">
      <t>トウ</t>
    </rPh>
    <phoneticPr fontId="9"/>
  </si>
  <si>
    <t>適合の可否</t>
    <rPh sb="0" eb="2">
      <t>テキゴウ</t>
    </rPh>
    <rPh sb="3" eb="5">
      <t>カヒ</t>
    </rPh>
    <phoneticPr fontId="9"/>
  </si>
  <si>
    <t>サービス提供上配慮すべき設備の概要</t>
    <rPh sb="4" eb="6">
      <t>テイキョウ</t>
    </rPh>
    <rPh sb="6" eb="7">
      <t>ジョウ</t>
    </rPh>
    <rPh sb="7" eb="9">
      <t>ハイリョ</t>
    </rPh>
    <rPh sb="12" eb="14">
      <t>セツビ</t>
    </rPh>
    <rPh sb="15" eb="17">
      <t>ガイヨウ</t>
    </rPh>
    <phoneticPr fontId="9"/>
  </si>
  <si>
    <t>非常災害設備等</t>
    <rPh sb="0" eb="2">
      <t>ヒジョウ</t>
    </rPh>
    <rPh sb="2" eb="4">
      <t>サイガイ</t>
    </rPh>
    <rPh sb="4" eb="6">
      <t>セツビ</t>
    </rPh>
    <rPh sb="6" eb="7">
      <t>トウ</t>
    </rPh>
    <phoneticPr fontId="9"/>
  </si>
  <si>
    <t>室名</t>
    <rPh sb="0" eb="1">
      <t>シツ</t>
    </rPh>
    <rPh sb="1" eb="2">
      <t>メイ</t>
    </rPh>
    <phoneticPr fontId="9"/>
  </si>
  <si>
    <t>備品の品目及び数量</t>
    <rPh sb="0" eb="2">
      <t>ビヒン</t>
    </rPh>
    <rPh sb="3" eb="5">
      <t>ヒンモク</t>
    </rPh>
    <rPh sb="5" eb="6">
      <t>オヨ</t>
    </rPh>
    <rPh sb="7" eb="9">
      <t>スウリョウ</t>
    </rPh>
    <phoneticPr fontId="9"/>
  </si>
  <si>
    <t>備考１　申請するサービス種類に関して、基準省令で定められた設備基準上適合すべき項目のうち、</t>
    <phoneticPr fontId="9"/>
  </si>
  <si>
    <t xml:space="preserve">    　「居室面積等一覧表｣に記載した項目以外の事項について記載してください。</t>
    <rPh sb="6" eb="8">
      <t>キョシツ</t>
    </rPh>
    <rPh sb="8" eb="10">
      <t>メンセキ</t>
    </rPh>
    <rPh sb="10" eb="11">
      <t>トウ</t>
    </rPh>
    <phoneticPr fontId="9"/>
  </si>
  <si>
    <t>　　 ２ 必要に応じて写真等を添付し、その旨を合わせて記載してください。</t>
  </si>
  <si>
    <t>　　 ３ ｢適合の可否｣欄には、何も記載しないでください。</t>
  </si>
  <si>
    <t>　　</t>
  </si>
  <si>
    <t>管理者経歴書</t>
    <rPh sb="0" eb="3">
      <t>カンリシャ</t>
    </rPh>
    <rPh sb="3" eb="6">
      <t>ケイレキショ</t>
    </rPh>
    <phoneticPr fontId="9"/>
  </si>
  <si>
    <t>フリガナ</t>
    <phoneticPr fontId="9"/>
  </si>
  <si>
    <t>生年月日</t>
    <rPh sb="0" eb="2">
      <t>セイネン</t>
    </rPh>
    <rPh sb="2" eb="4">
      <t>ガッピ</t>
    </rPh>
    <phoneticPr fontId="9"/>
  </si>
  <si>
    <t>　　年　　月　　日</t>
    <rPh sb="2" eb="3">
      <t>ネン</t>
    </rPh>
    <rPh sb="5" eb="6">
      <t>ガツ</t>
    </rPh>
    <rPh sb="8" eb="9">
      <t>ヒ</t>
    </rPh>
    <phoneticPr fontId="9"/>
  </si>
  <si>
    <t>（郵便番号　　　－　　　）</t>
    <rPh sb="1" eb="3">
      <t>ユウビン</t>
    </rPh>
    <rPh sb="3" eb="5">
      <t>バンゴウ</t>
    </rPh>
    <phoneticPr fontId="9"/>
  </si>
  <si>
    <t>主な職歴等</t>
    <rPh sb="0" eb="1">
      <t>オモ</t>
    </rPh>
    <rPh sb="2" eb="4">
      <t>ショクレキ</t>
    </rPh>
    <rPh sb="4" eb="5">
      <t>トウ</t>
    </rPh>
    <phoneticPr fontId="9"/>
  </si>
  <si>
    <t>年　月　～　年　月</t>
    <rPh sb="0" eb="1">
      <t>ネン</t>
    </rPh>
    <rPh sb="2" eb="3">
      <t>ガツ</t>
    </rPh>
    <rPh sb="6" eb="7">
      <t>ネン</t>
    </rPh>
    <rPh sb="8" eb="9">
      <t>ガツ</t>
    </rPh>
    <phoneticPr fontId="9"/>
  </si>
  <si>
    <t>勤務先等</t>
    <rPh sb="0" eb="2">
      <t>キンム</t>
    </rPh>
    <rPh sb="2" eb="3">
      <t>サキ</t>
    </rPh>
    <rPh sb="3" eb="4">
      <t>トウ</t>
    </rPh>
    <phoneticPr fontId="9"/>
  </si>
  <si>
    <t>職務内容</t>
    <rPh sb="0" eb="2">
      <t>ショクム</t>
    </rPh>
    <rPh sb="2" eb="4">
      <t>ナイヨウ</t>
    </rPh>
    <phoneticPr fontId="9"/>
  </si>
  <si>
    <t>職務に関連する資格</t>
    <rPh sb="0" eb="2">
      <t>ショクム</t>
    </rPh>
    <rPh sb="3" eb="5">
      <t>カンレン</t>
    </rPh>
    <rPh sb="7" eb="9">
      <t>シカク</t>
    </rPh>
    <phoneticPr fontId="9"/>
  </si>
  <si>
    <t>資格の種類</t>
    <rPh sb="0" eb="2">
      <t>シカク</t>
    </rPh>
    <rPh sb="3" eb="5">
      <t>シュルイ</t>
    </rPh>
    <phoneticPr fontId="9"/>
  </si>
  <si>
    <t>資格取得年月日</t>
    <rPh sb="0" eb="2">
      <t>シカク</t>
    </rPh>
    <rPh sb="2" eb="4">
      <t>シュトク</t>
    </rPh>
    <rPh sb="4" eb="7">
      <t>ネンガッピ</t>
    </rPh>
    <phoneticPr fontId="9"/>
  </si>
  <si>
    <t>備考（研修等の受講の状況等）</t>
    <rPh sb="0" eb="2">
      <t>ビコウ</t>
    </rPh>
    <rPh sb="3" eb="5">
      <t>ケンシュウ</t>
    </rPh>
    <rPh sb="5" eb="6">
      <t>トウ</t>
    </rPh>
    <rPh sb="7" eb="9">
      <t>ジュコウ</t>
    </rPh>
    <rPh sb="10" eb="12">
      <t>ジョウキョウ</t>
    </rPh>
    <rPh sb="12" eb="13">
      <t>トウ</t>
    </rPh>
    <phoneticPr fontId="9"/>
  </si>
  <si>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9"/>
  </si>
  <si>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9"/>
  </si>
  <si>
    <t>　　　記載してください。</t>
    <phoneticPr fontId="9"/>
  </si>
  <si>
    <t>グループホームはちおうじＡ</t>
    <phoneticPr fontId="9"/>
  </si>
  <si>
    <t>フリガナ</t>
    <phoneticPr fontId="9"/>
  </si>
  <si>
    <t>ｻﾄｳ　ｲﾁﾛｳ</t>
    <phoneticPr fontId="9"/>
  </si>
  <si>
    <r>
      <rPr>
        <sz val="11"/>
        <color rgb="FFFF0000"/>
        <rFont val="HGｺﾞｼｯｸM"/>
        <family val="3"/>
        <charset val="128"/>
      </rPr>
      <t>昭和○○</t>
    </r>
    <r>
      <rPr>
        <sz val="11"/>
        <rFont val="HGｺﾞｼｯｸM"/>
        <family val="3"/>
        <charset val="128"/>
      </rPr>
      <t>年</t>
    </r>
    <r>
      <rPr>
        <sz val="11"/>
        <color rgb="FFFF0000"/>
        <rFont val="HGｺﾞｼｯｸM"/>
        <family val="3"/>
        <charset val="128"/>
      </rPr>
      <t>　○</t>
    </r>
    <r>
      <rPr>
        <sz val="11"/>
        <rFont val="HGｺﾞｼｯｸM"/>
        <family val="3"/>
        <charset val="128"/>
      </rPr>
      <t>月</t>
    </r>
    <r>
      <rPr>
        <sz val="11"/>
        <color rgb="FFFF0000"/>
        <rFont val="HGｺﾞｼｯｸM"/>
        <family val="3"/>
        <charset val="128"/>
      </rPr>
      <t>　○</t>
    </r>
    <r>
      <rPr>
        <sz val="11"/>
        <rFont val="HGｺﾞｼｯｸM"/>
        <family val="3"/>
        <charset val="128"/>
      </rPr>
      <t>日</t>
    </r>
    <rPh sb="0" eb="2">
      <t>ショウワ</t>
    </rPh>
    <rPh sb="4" eb="5">
      <t>ネン</t>
    </rPh>
    <rPh sb="7" eb="8">
      <t>ガツ</t>
    </rPh>
    <rPh sb="10" eb="11">
      <t>ヒ</t>
    </rPh>
    <phoneticPr fontId="9"/>
  </si>
  <si>
    <t>佐藤　一郎</t>
    <rPh sb="0" eb="2">
      <t>サトウ</t>
    </rPh>
    <rPh sb="3" eb="5">
      <t>イチロウ</t>
    </rPh>
    <phoneticPr fontId="9"/>
  </si>
  <si>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6">
      <t>ハチオウジシバツバツバツ</t>
    </rPh>
    <phoneticPr fontId="9"/>
  </si>
  <si>
    <t>０４２－○○○○－○○○○</t>
    <phoneticPr fontId="9"/>
  </si>
  <si>
    <t>平成3年4月～平成20年3月</t>
    <rPh sb="0" eb="2">
      <t>ヘイセイ</t>
    </rPh>
    <rPh sb="3" eb="4">
      <t>ネン</t>
    </rPh>
    <rPh sb="5" eb="6">
      <t>ガツ</t>
    </rPh>
    <rPh sb="7" eb="9">
      <t>ヘイセイ</t>
    </rPh>
    <rPh sb="11" eb="12">
      <t>ネン</t>
    </rPh>
    <rPh sb="13" eb="14">
      <t>ガツ</t>
    </rPh>
    <phoneticPr fontId="9"/>
  </si>
  <si>
    <t>社会福祉法人○○会　○○園</t>
    <rPh sb="0" eb="2">
      <t>シャカイ</t>
    </rPh>
    <rPh sb="2" eb="4">
      <t>フクシ</t>
    </rPh>
    <rPh sb="4" eb="6">
      <t>ホウジン</t>
    </rPh>
    <rPh sb="8" eb="9">
      <t>カイ</t>
    </rPh>
    <rPh sb="12" eb="13">
      <t>エン</t>
    </rPh>
    <phoneticPr fontId="9"/>
  </si>
  <si>
    <t>指導員（直接支援業務）</t>
    <rPh sb="0" eb="3">
      <t>シドウイン</t>
    </rPh>
    <rPh sb="4" eb="6">
      <t>チョクセツ</t>
    </rPh>
    <rPh sb="6" eb="8">
      <t>シエン</t>
    </rPh>
    <rPh sb="8" eb="10">
      <t>ギョウム</t>
    </rPh>
    <phoneticPr fontId="9"/>
  </si>
  <si>
    <t>（知的障害者授産施設）</t>
    <rPh sb="1" eb="3">
      <t>チテキ</t>
    </rPh>
    <rPh sb="3" eb="6">
      <t>ショウガイシャ</t>
    </rPh>
    <rPh sb="6" eb="8">
      <t>ジュサン</t>
    </rPh>
    <rPh sb="8" eb="10">
      <t>シセツ</t>
    </rPh>
    <phoneticPr fontId="9"/>
  </si>
  <si>
    <t>平成18年4月～平成20年3月</t>
    <rPh sb="0" eb="2">
      <t>ヘイセイ</t>
    </rPh>
    <rPh sb="4" eb="5">
      <t>ネン</t>
    </rPh>
    <rPh sb="6" eb="7">
      <t>ガツ</t>
    </rPh>
    <rPh sb="8" eb="10">
      <t>ヘイセイ</t>
    </rPh>
    <rPh sb="12" eb="13">
      <t>ネン</t>
    </rPh>
    <rPh sb="14" eb="15">
      <t>ガツ</t>
    </rPh>
    <phoneticPr fontId="9"/>
  </si>
  <si>
    <t>社会福祉法人○○会</t>
    <rPh sb="0" eb="2">
      <t>シャカイ</t>
    </rPh>
    <rPh sb="2" eb="4">
      <t>フクシ</t>
    </rPh>
    <rPh sb="4" eb="6">
      <t>ホウジン</t>
    </rPh>
    <rPh sb="8" eb="9">
      <t>カイ</t>
    </rPh>
    <phoneticPr fontId="9"/>
  </si>
  <si>
    <t>世話人（直接支援業務）</t>
    <rPh sb="0" eb="2">
      <t>セワ</t>
    </rPh>
    <rPh sb="2" eb="3">
      <t>ニン</t>
    </rPh>
    <rPh sb="4" eb="6">
      <t>チョクセツ</t>
    </rPh>
    <rPh sb="6" eb="8">
      <t>シエン</t>
    </rPh>
    <rPh sb="8" eb="10">
      <t>ギョウム</t>
    </rPh>
    <phoneticPr fontId="9"/>
  </si>
  <si>
    <t>　グループホーム○○</t>
    <phoneticPr fontId="9"/>
  </si>
  <si>
    <t>※施設と兼務</t>
    <rPh sb="1" eb="3">
      <t>シセツ</t>
    </rPh>
    <rPh sb="4" eb="6">
      <t>ケンム</t>
    </rPh>
    <phoneticPr fontId="9"/>
  </si>
  <si>
    <t>(共同生活援助）</t>
    <rPh sb="1" eb="3">
      <t>キョウドウ</t>
    </rPh>
    <rPh sb="3" eb="5">
      <t>セイカツ</t>
    </rPh>
    <rPh sb="5" eb="7">
      <t>エンジョ</t>
    </rPh>
    <phoneticPr fontId="9"/>
  </si>
  <si>
    <t>平成20年4月～平成28年5月</t>
    <rPh sb="0" eb="2">
      <t>ヘイセイ</t>
    </rPh>
    <rPh sb="4" eb="5">
      <t>ネン</t>
    </rPh>
    <rPh sb="6" eb="7">
      <t>ガツ</t>
    </rPh>
    <rPh sb="8" eb="10">
      <t>ヘイセイ</t>
    </rPh>
    <rPh sb="12" eb="13">
      <t>ネン</t>
    </rPh>
    <rPh sb="14" eb="15">
      <t>ガツ</t>
    </rPh>
    <phoneticPr fontId="9"/>
  </si>
  <si>
    <t>サービス管理責任者</t>
    <rPh sb="4" eb="6">
      <t>カンリ</t>
    </rPh>
    <rPh sb="6" eb="8">
      <t>セキニン</t>
    </rPh>
    <rPh sb="8" eb="9">
      <t>シャ</t>
    </rPh>
    <phoneticPr fontId="9"/>
  </si>
  <si>
    <t>　グループホーム東京</t>
    <rPh sb="8" eb="10">
      <t>トウキョウ</t>
    </rPh>
    <phoneticPr fontId="9"/>
  </si>
  <si>
    <t>平成28年6月～</t>
    <rPh sb="0" eb="2">
      <t>ヘイセイ</t>
    </rPh>
    <rPh sb="4" eb="5">
      <t>ネン</t>
    </rPh>
    <rPh sb="6" eb="7">
      <t>ガツ</t>
    </rPh>
    <phoneticPr fontId="9"/>
  </si>
  <si>
    <t>管理者兼サービス管理責任者</t>
    <rPh sb="0" eb="3">
      <t>カンリシャ</t>
    </rPh>
    <rPh sb="3" eb="4">
      <t>ケン</t>
    </rPh>
    <rPh sb="8" eb="10">
      <t>カンリ</t>
    </rPh>
    <rPh sb="10" eb="12">
      <t>セキニン</t>
    </rPh>
    <rPh sb="12" eb="13">
      <t>シャ</t>
    </rPh>
    <phoneticPr fontId="9"/>
  </si>
  <si>
    <t>平成○○年○月○日</t>
    <rPh sb="0" eb="2">
      <t>ヘイセイ</t>
    </rPh>
    <rPh sb="4" eb="5">
      <t>ネン</t>
    </rPh>
    <rPh sb="6" eb="7">
      <t>ガツ</t>
    </rPh>
    <rPh sb="8" eb="9">
      <t>ニチ</t>
    </rPh>
    <phoneticPr fontId="9"/>
  </si>
  <si>
    <r>
      <t xml:space="preserve">備考（研修等の受講の状況等）
</t>
    </r>
    <r>
      <rPr>
        <sz val="11"/>
        <color rgb="FFFF0000"/>
        <rFont val="HGｺﾞｼｯｸM"/>
        <family val="3"/>
        <charset val="128"/>
      </rPr>
      <t>サービス管理責任者研修（第3分野）　平成19年11月受講
相談支援従事者研修（2日間課程）　　平成19年10月受講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9"/>
  </si>
  <si>
    <t>　　　記載してください。</t>
    <phoneticPr fontId="9"/>
  </si>
  <si>
    <t>サービス管理責任者経歴書</t>
    <rPh sb="4" eb="6">
      <t>カンリ</t>
    </rPh>
    <rPh sb="6" eb="9">
      <t>セキニンシャ</t>
    </rPh>
    <rPh sb="9" eb="12">
      <t>ケイレキショ</t>
    </rPh>
    <phoneticPr fontId="9"/>
  </si>
  <si>
    <t xml:space="preserve"> </t>
    <phoneticPr fontId="9"/>
  </si>
  <si>
    <t>グループホームはちおうじＡ</t>
    <phoneticPr fontId="9"/>
  </si>
  <si>
    <t>フリガナ</t>
    <phoneticPr fontId="9"/>
  </si>
  <si>
    <t>ｽｽﾞｷ　ｼﾞﾛｳ</t>
    <phoneticPr fontId="9"/>
  </si>
  <si>
    <t>鈴木　次郎</t>
    <rPh sb="0" eb="2">
      <t>スズキ</t>
    </rPh>
    <rPh sb="3" eb="5">
      <t>ジロウ</t>
    </rPh>
    <phoneticPr fontId="9"/>
  </si>
  <si>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2">
      <t>ハチオウジ</t>
    </rPh>
    <rPh sb="22" eb="23">
      <t>シ</t>
    </rPh>
    <phoneticPr fontId="9"/>
  </si>
  <si>
    <t>平成16年4月～平成18年3月</t>
    <rPh sb="0" eb="2">
      <t>ヘイセイ</t>
    </rPh>
    <rPh sb="4" eb="5">
      <t>ネン</t>
    </rPh>
    <rPh sb="6" eb="7">
      <t>ガツ</t>
    </rPh>
    <rPh sb="8" eb="10">
      <t>ヘイセイ</t>
    </rPh>
    <rPh sb="12" eb="13">
      <t>ネン</t>
    </rPh>
    <rPh sb="14" eb="15">
      <t>ガツ</t>
    </rPh>
    <phoneticPr fontId="9"/>
  </si>
  <si>
    <t>平成18年4月～平成28年5月</t>
    <rPh sb="0" eb="2">
      <t>ヘイセイ</t>
    </rPh>
    <rPh sb="4" eb="5">
      <t>ネン</t>
    </rPh>
    <rPh sb="6" eb="7">
      <t>ガツ</t>
    </rPh>
    <rPh sb="8" eb="10">
      <t>ヘイセイ</t>
    </rPh>
    <rPh sb="12" eb="13">
      <t>ネン</t>
    </rPh>
    <rPh sb="14" eb="15">
      <t>ガツ</t>
    </rPh>
    <phoneticPr fontId="9"/>
  </si>
  <si>
    <t>兼世話人</t>
    <rPh sb="0" eb="1">
      <t>ケン</t>
    </rPh>
    <rPh sb="1" eb="3">
      <t>セワ</t>
    </rPh>
    <rPh sb="3" eb="4">
      <t>ニン</t>
    </rPh>
    <phoneticPr fontId="9"/>
  </si>
  <si>
    <r>
      <t xml:space="preserve">備考（研修等の受講の状況等）
</t>
    </r>
    <r>
      <rPr>
        <sz val="11"/>
        <color rgb="FFFF0000"/>
        <rFont val="HGｺﾞｼｯｸM"/>
        <family val="3"/>
        <charset val="128"/>
      </rPr>
      <t>サービス管理責任者研修（第3分野）　平成27年11月受講
相談支援従事者研修（2日間課程）　　平成27年10月受講</t>
    </r>
    <rPh sb="0" eb="2">
      <t>ビコウ</t>
    </rPh>
    <rPh sb="3" eb="5">
      <t>ケンシュウ</t>
    </rPh>
    <rPh sb="5" eb="6">
      <t>トウ</t>
    </rPh>
    <rPh sb="7" eb="9">
      <t>ジュコウ</t>
    </rPh>
    <rPh sb="10" eb="12">
      <t>ジョウキョウ</t>
    </rPh>
    <rPh sb="12" eb="13">
      <t>トウ</t>
    </rPh>
    <rPh sb="19" eb="21">
      <t>カンリ</t>
    </rPh>
    <rPh sb="21" eb="23">
      <t>セキニン</t>
    </rPh>
    <rPh sb="23" eb="24">
      <t>シャ</t>
    </rPh>
    <rPh sb="24" eb="26">
      <t>ケンシュウ</t>
    </rPh>
    <rPh sb="27" eb="28">
      <t>ダイ</t>
    </rPh>
    <rPh sb="29" eb="31">
      <t>ブンヤ</t>
    </rPh>
    <rPh sb="33" eb="35">
      <t>ヘイセイ</t>
    </rPh>
    <rPh sb="37" eb="38">
      <t>ネン</t>
    </rPh>
    <rPh sb="40" eb="41">
      <t>ガツ</t>
    </rPh>
    <rPh sb="41" eb="43">
      <t>ジュコウ</t>
    </rPh>
    <rPh sb="44" eb="46">
      <t>ソウダン</t>
    </rPh>
    <rPh sb="46" eb="48">
      <t>シエン</t>
    </rPh>
    <rPh sb="48" eb="51">
      <t>ジュウジシャ</t>
    </rPh>
    <rPh sb="51" eb="53">
      <t>ケンシュウ</t>
    </rPh>
    <rPh sb="55" eb="57">
      <t>カカン</t>
    </rPh>
    <rPh sb="57" eb="59">
      <t>カテイ</t>
    </rPh>
    <rPh sb="62" eb="64">
      <t>ヘイセイ</t>
    </rPh>
    <rPh sb="66" eb="67">
      <t>ネン</t>
    </rPh>
    <rPh sb="69" eb="70">
      <t>ガツ</t>
    </rPh>
    <rPh sb="70" eb="72">
      <t>ジュコウ</t>
    </rPh>
    <phoneticPr fontId="9"/>
  </si>
  <si>
    <t>（参考様式３）</t>
    <rPh sb="1" eb="3">
      <t>サンコウ</t>
    </rPh>
    <rPh sb="3" eb="5">
      <t>ヨウシキ</t>
    </rPh>
    <phoneticPr fontId="9"/>
  </si>
  <si>
    <t>世話人経歴書</t>
    <rPh sb="0" eb="2">
      <t>セワ</t>
    </rPh>
    <rPh sb="2" eb="3">
      <t>ニン</t>
    </rPh>
    <rPh sb="3" eb="6">
      <t>ケイレキショ</t>
    </rPh>
    <phoneticPr fontId="9"/>
  </si>
  <si>
    <t>ﾀﾅｶ　ｻﾌﾞﾛｳ</t>
    <phoneticPr fontId="9"/>
  </si>
  <si>
    <t>田中　三郎</t>
    <rPh sb="0" eb="2">
      <t>タナカ</t>
    </rPh>
    <rPh sb="3" eb="5">
      <t>サブロウ</t>
    </rPh>
    <phoneticPr fontId="9"/>
  </si>
  <si>
    <r>
      <t>（郵便番号</t>
    </r>
    <r>
      <rPr>
        <sz val="11"/>
        <color rgb="FFFF0000"/>
        <rFont val="HGｺﾞｼｯｸM"/>
        <family val="3"/>
        <charset val="128"/>
      </rPr>
      <t>○○○</t>
    </r>
    <r>
      <rPr>
        <sz val="11"/>
        <rFont val="HGｺﾞｼｯｸM"/>
        <family val="3"/>
        <charset val="128"/>
      </rPr>
      <t>－</t>
    </r>
    <r>
      <rPr>
        <sz val="11"/>
        <color rgb="FFFF0000"/>
        <rFont val="HGｺﾞｼｯｸM"/>
        <family val="3"/>
        <charset val="128"/>
      </rPr>
      <t>○○○○</t>
    </r>
    <r>
      <rPr>
        <sz val="11"/>
        <rFont val="HGｺﾞｼｯｸM"/>
        <family val="3"/>
        <charset val="128"/>
      </rPr>
      <t>）
　</t>
    </r>
    <r>
      <rPr>
        <sz val="11"/>
        <color rgb="FFFF0000"/>
        <rFont val="HGｺﾞｼｯｸM"/>
        <family val="3"/>
        <charset val="128"/>
      </rPr>
      <t>東京都八王子市×××○－○－○</t>
    </r>
    <rPh sb="1" eb="3">
      <t>ユウビン</t>
    </rPh>
    <rPh sb="3" eb="5">
      <t>バンゴウ</t>
    </rPh>
    <rPh sb="16" eb="19">
      <t>トウキョウト</t>
    </rPh>
    <rPh sb="19" eb="23">
      <t>ハチオウジシ</t>
    </rPh>
    <phoneticPr fontId="9"/>
  </si>
  <si>
    <t>０３－○○○○－○○○○</t>
    <phoneticPr fontId="9"/>
  </si>
  <si>
    <t>平成25年4月～平成28年3月</t>
    <rPh sb="0" eb="2">
      <t>ヘイセイ</t>
    </rPh>
    <rPh sb="4" eb="5">
      <t>ネン</t>
    </rPh>
    <rPh sb="6" eb="7">
      <t>ガツ</t>
    </rPh>
    <rPh sb="8" eb="10">
      <t>ヘイセイ</t>
    </rPh>
    <rPh sb="12" eb="13">
      <t>ネン</t>
    </rPh>
    <rPh sb="14" eb="15">
      <t>ガツ</t>
    </rPh>
    <phoneticPr fontId="9"/>
  </si>
  <si>
    <t>株式会社　○○</t>
    <rPh sb="0" eb="4">
      <t>カブシキガイシャ</t>
    </rPh>
    <phoneticPr fontId="9"/>
  </si>
  <si>
    <t>事務員</t>
    <rPh sb="0" eb="3">
      <t>ジムイン</t>
    </rPh>
    <phoneticPr fontId="9"/>
  </si>
  <si>
    <t>生活支援員経歴書</t>
    <rPh sb="0" eb="2">
      <t>セイカツ</t>
    </rPh>
    <rPh sb="2" eb="4">
      <t>シエン</t>
    </rPh>
    <rPh sb="4" eb="5">
      <t>イン</t>
    </rPh>
    <rPh sb="5" eb="8">
      <t>ケイレキショ</t>
    </rPh>
    <phoneticPr fontId="9"/>
  </si>
  <si>
    <t>ﾀｶﾊｼ　ﾊﾅｺ</t>
    <phoneticPr fontId="9"/>
  </si>
  <si>
    <t>高橋　花子</t>
    <rPh sb="0" eb="2">
      <t>タカハシ</t>
    </rPh>
    <rPh sb="3" eb="5">
      <t>ハナコ</t>
    </rPh>
    <phoneticPr fontId="9"/>
  </si>
  <si>
    <t>訪問介護員</t>
    <rPh sb="0" eb="2">
      <t>ホウモン</t>
    </rPh>
    <rPh sb="2" eb="4">
      <t>カイゴ</t>
    </rPh>
    <rPh sb="4" eb="5">
      <t>イン</t>
    </rPh>
    <phoneticPr fontId="9"/>
  </si>
  <si>
    <t>実 務 経 験 証 明 書</t>
    <rPh sb="0" eb="1">
      <t>ジツ</t>
    </rPh>
    <rPh sb="2" eb="3">
      <t>ツトム</t>
    </rPh>
    <rPh sb="4" eb="5">
      <t>キョウ</t>
    </rPh>
    <rPh sb="6" eb="7">
      <t>シルシ</t>
    </rPh>
    <rPh sb="8" eb="9">
      <t>アカシ</t>
    </rPh>
    <rPh sb="10" eb="11">
      <t>メイ</t>
    </rPh>
    <rPh sb="12" eb="13">
      <t>ショ</t>
    </rPh>
    <phoneticPr fontId="9"/>
  </si>
  <si>
    <t>施設又は事業所所在地及び名称</t>
    <rPh sb="0" eb="2">
      <t>シセツ</t>
    </rPh>
    <rPh sb="2" eb="3">
      <t>マタ</t>
    </rPh>
    <rPh sb="4" eb="7">
      <t>ジギョウショ</t>
    </rPh>
    <rPh sb="7" eb="10">
      <t>ショザイチ</t>
    </rPh>
    <rPh sb="10" eb="11">
      <t>オヨ</t>
    </rPh>
    <rPh sb="12" eb="14">
      <t>メイショウ</t>
    </rPh>
    <phoneticPr fontId="9"/>
  </si>
  <si>
    <t>印</t>
    <rPh sb="0" eb="1">
      <t>イン</t>
    </rPh>
    <phoneticPr fontId="9"/>
  </si>
  <si>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9"/>
  </si>
  <si>
    <t>（生年月日 　　　年　　月　　日）</t>
    <rPh sb="1" eb="3">
      <t>セイネン</t>
    </rPh>
    <rPh sb="3" eb="5">
      <t>ガッピ</t>
    </rPh>
    <rPh sb="9" eb="10">
      <t>トシ</t>
    </rPh>
    <rPh sb="10" eb="11">
      <t>アキトシ</t>
    </rPh>
    <rPh sb="12" eb="13">
      <t>ガツ</t>
    </rPh>
    <rPh sb="15" eb="16">
      <t>ニチ</t>
    </rPh>
    <phoneticPr fontId="9"/>
  </si>
  <si>
    <t>現　住　所</t>
    <rPh sb="0" eb="1">
      <t>ウツツ</t>
    </rPh>
    <rPh sb="2" eb="3">
      <t>ジュウ</t>
    </rPh>
    <rPh sb="4" eb="5">
      <t>ショ</t>
    </rPh>
    <phoneticPr fontId="9"/>
  </si>
  <si>
    <t>施設又は事業所名</t>
    <rPh sb="0" eb="2">
      <t>シセツ</t>
    </rPh>
    <rPh sb="2" eb="3">
      <t>マタ</t>
    </rPh>
    <rPh sb="4" eb="6">
      <t>ジギョウ</t>
    </rPh>
    <rPh sb="6" eb="7">
      <t>ショ</t>
    </rPh>
    <rPh sb="7" eb="8">
      <t>メイ</t>
    </rPh>
    <phoneticPr fontId="9"/>
  </si>
  <si>
    <t>業　務　期　間</t>
    <rPh sb="0" eb="1">
      <t>ギョウ</t>
    </rPh>
    <rPh sb="2" eb="3">
      <t>ツトム</t>
    </rPh>
    <rPh sb="4" eb="5">
      <t>キ</t>
    </rPh>
    <rPh sb="6" eb="7">
      <t>アイダ</t>
    </rPh>
    <phoneticPr fontId="9"/>
  </si>
  <si>
    <t>業　務　内　容</t>
    <rPh sb="0" eb="1">
      <t>ギョウ</t>
    </rPh>
    <rPh sb="2" eb="3">
      <t>ツトム</t>
    </rPh>
    <rPh sb="4" eb="5">
      <t>ナイ</t>
    </rPh>
    <rPh sb="6" eb="7">
      <t>カタチ</t>
    </rPh>
    <phoneticPr fontId="9"/>
  </si>
  <si>
    <t>職名（　　　　　　　）</t>
    <rPh sb="0" eb="2">
      <t>ショクメイ</t>
    </rPh>
    <phoneticPr fontId="9"/>
  </si>
  <si>
    <t>（注）</t>
    <rPh sb="1" eb="2">
      <t>チュウ</t>
    </rPh>
    <phoneticPr fontId="9"/>
  </si>
  <si>
    <t>施設又は事業所名欄には、障害者支援施設や就労継続支援Ｂ型等の種別も記入すること。</t>
    <rPh sb="0" eb="2">
      <t>シセツ</t>
    </rPh>
    <rPh sb="2" eb="3">
      <t>マタ</t>
    </rPh>
    <rPh sb="4" eb="7">
      <t>ジギョウショ</t>
    </rPh>
    <rPh sb="7" eb="8">
      <t>メイ</t>
    </rPh>
    <rPh sb="8" eb="9">
      <t>ラン</t>
    </rPh>
    <rPh sb="12" eb="15">
      <t>ショウガイシャ</t>
    </rPh>
    <rPh sb="15" eb="17">
      <t>シエン</t>
    </rPh>
    <rPh sb="17" eb="19">
      <t>シセツ</t>
    </rPh>
    <rPh sb="20" eb="22">
      <t>シュウロウ</t>
    </rPh>
    <rPh sb="22" eb="24">
      <t>ケイゾク</t>
    </rPh>
    <rPh sb="24" eb="26">
      <t>シエン</t>
    </rPh>
    <rPh sb="27" eb="28">
      <t>ガタ</t>
    </rPh>
    <rPh sb="28" eb="29">
      <t>トウ</t>
    </rPh>
    <rPh sb="30" eb="32">
      <t>シュベツ</t>
    </rPh>
    <rPh sb="33" eb="35">
      <t>キニュウ</t>
    </rPh>
    <phoneticPr fontId="9"/>
  </si>
  <si>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9"/>
  </si>
  <si>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9"/>
  </si>
  <si>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9"/>
  </si>
  <si>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9"/>
  </si>
  <si>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9"/>
  </si>
  <si>
    <r>
      <rPr>
        <sz val="12"/>
        <color rgb="FFFF0000"/>
        <rFont val="ＭＳ ゴシック"/>
        <family val="3"/>
        <charset val="128"/>
      </rPr>
      <t>○○○第○○</t>
    </r>
    <r>
      <rPr>
        <sz val="12"/>
        <rFont val="ＭＳ ゴシック"/>
        <family val="3"/>
        <charset val="128"/>
      </rPr>
      <t>番</t>
    </r>
    <r>
      <rPr>
        <sz val="12"/>
        <color rgb="FFFF0000"/>
        <rFont val="ＭＳ ゴシック"/>
        <family val="3"/>
        <charset val="128"/>
      </rPr>
      <t>○</t>
    </r>
    <r>
      <rPr>
        <sz val="12"/>
        <rFont val="ＭＳ ゴシック"/>
        <family val="3"/>
        <charset val="128"/>
      </rPr>
      <t>号</t>
    </r>
    <rPh sb="3" eb="4">
      <t>ダイ</t>
    </rPh>
    <rPh sb="6" eb="7">
      <t>バン</t>
    </rPh>
    <rPh sb="8" eb="9">
      <t>ゴウ</t>
    </rPh>
    <phoneticPr fontId="9"/>
  </si>
  <si>
    <t>東京都八王子市△△１－１－１
社会福祉法人　○○会</t>
    <rPh sb="0" eb="3">
      <t>トウキョウト</t>
    </rPh>
    <rPh sb="3" eb="6">
      <t>ハチオウジ</t>
    </rPh>
    <rPh sb="6" eb="7">
      <t>シ</t>
    </rPh>
    <rPh sb="15" eb="21">
      <t>シャフク</t>
    </rPh>
    <rPh sb="24" eb="25">
      <t>カイ</t>
    </rPh>
    <phoneticPr fontId="49"/>
  </si>
  <si>
    <t>代表理事　××　××</t>
    <rPh sb="0" eb="2">
      <t>ダイヒョウ</t>
    </rPh>
    <rPh sb="2" eb="4">
      <t>リジ</t>
    </rPh>
    <phoneticPr fontId="49"/>
  </si>
  <si>
    <t>042-○○○-○○○○</t>
    <phoneticPr fontId="49"/>
  </si>
  <si>
    <t>◎◎　◎◎</t>
    <phoneticPr fontId="49"/>
  </si>
  <si>
    <r>
      <t xml:space="preserve">（生年月日 </t>
    </r>
    <r>
      <rPr>
        <sz val="12"/>
        <color rgb="FFFF0000"/>
        <rFont val="ＭＳ ゴシック"/>
        <family val="3"/>
        <charset val="128"/>
      </rPr>
      <t>昭和○○</t>
    </r>
    <r>
      <rPr>
        <sz val="12"/>
        <rFont val="ＭＳ ゴシック"/>
        <family val="3"/>
        <charset val="128"/>
      </rPr>
      <t>年　</t>
    </r>
    <r>
      <rPr>
        <sz val="12"/>
        <color rgb="FFFF0000"/>
        <rFont val="ＭＳ ゴシック"/>
        <family val="3"/>
        <charset val="128"/>
      </rPr>
      <t>○</t>
    </r>
    <r>
      <rPr>
        <sz val="12"/>
        <rFont val="ＭＳ ゴシック"/>
        <family val="3"/>
        <charset val="128"/>
      </rPr>
      <t>月　</t>
    </r>
    <r>
      <rPr>
        <sz val="12"/>
        <color rgb="FFFF0000"/>
        <rFont val="ＭＳ ゴシック"/>
        <family val="3"/>
        <charset val="128"/>
      </rPr>
      <t>○</t>
    </r>
    <r>
      <rPr>
        <sz val="12"/>
        <rFont val="ＭＳ ゴシック"/>
        <family val="3"/>
        <charset val="128"/>
      </rPr>
      <t>日）</t>
    </r>
    <rPh sb="1" eb="3">
      <t>セイネン</t>
    </rPh>
    <rPh sb="3" eb="5">
      <t>ガッピ</t>
    </rPh>
    <rPh sb="6" eb="8">
      <t>ショウワ</t>
    </rPh>
    <rPh sb="10" eb="11">
      <t>ネン</t>
    </rPh>
    <rPh sb="13" eb="14">
      <t>ガツ</t>
    </rPh>
    <rPh sb="16" eb="17">
      <t>ニチ</t>
    </rPh>
    <phoneticPr fontId="9"/>
  </si>
  <si>
    <t>グループホーム○○</t>
    <phoneticPr fontId="49"/>
  </si>
  <si>
    <r>
      <t>施設・事業所の種別（　　</t>
    </r>
    <r>
      <rPr>
        <sz val="12"/>
        <color rgb="FFFF0000"/>
        <rFont val="ＭＳ ゴシック"/>
        <family val="3"/>
        <charset val="128"/>
      </rPr>
      <t>　共同生活援助、短期入所　　　</t>
    </r>
    <r>
      <rPr>
        <sz val="12"/>
        <rFont val="ＭＳ ゴシック"/>
        <family val="3"/>
        <charset val="128"/>
      </rPr>
      <t>　　　）</t>
    </r>
    <rPh sb="0" eb="2">
      <t>シセツ</t>
    </rPh>
    <rPh sb="3" eb="6">
      <t>ジギョウショ</t>
    </rPh>
    <rPh sb="7" eb="9">
      <t>シュベツ</t>
    </rPh>
    <rPh sb="13" eb="15">
      <t>キョウドウ</t>
    </rPh>
    <rPh sb="15" eb="17">
      <t>セイカツ</t>
    </rPh>
    <rPh sb="17" eb="19">
      <t>エンジョ</t>
    </rPh>
    <rPh sb="20" eb="22">
      <t>タンキ</t>
    </rPh>
    <rPh sb="22" eb="24">
      <t>ニュウショ</t>
    </rPh>
    <phoneticPr fontId="9"/>
  </si>
  <si>
    <r>
      <t>職名（　　</t>
    </r>
    <r>
      <rPr>
        <sz val="12"/>
        <color rgb="FFFF0000"/>
        <rFont val="ＭＳ ゴシック"/>
        <family val="3"/>
        <charset val="128"/>
      </rPr>
      <t>世話人</t>
    </r>
    <r>
      <rPr>
        <sz val="12"/>
        <rFont val="ＭＳ ゴシック"/>
        <family val="3"/>
        <charset val="128"/>
      </rPr>
      <t>　　）</t>
    </r>
    <rPh sb="0" eb="2">
      <t>ショクメイ</t>
    </rPh>
    <rPh sb="5" eb="7">
      <t>セワ</t>
    </rPh>
    <rPh sb="7" eb="8">
      <t>ニン</t>
    </rPh>
    <phoneticPr fontId="9"/>
  </si>
  <si>
    <t>共同生活援助事業における世話人業務（直接支援業務）</t>
    <rPh sb="0" eb="2">
      <t>キョウドウ</t>
    </rPh>
    <rPh sb="2" eb="4">
      <t>セイカツ</t>
    </rPh>
    <rPh sb="4" eb="6">
      <t>エンジョ</t>
    </rPh>
    <rPh sb="6" eb="8">
      <t>ジギョウ</t>
    </rPh>
    <rPh sb="12" eb="14">
      <t>セワ</t>
    </rPh>
    <rPh sb="14" eb="15">
      <t>ニン</t>
    </rPh>
    <rPh sb="15" eb="17">
      <t>ギョウム</t>
    </rPh>
    <rPh sb="18" eb="20">
      <t>チョクセツ</t>
    </rPh>
    <rPh sb="20" eb="22">
      <t>シエン</t>
    </rPh>
    <rPh sb="22" eb="24">
      <t>ギョウム</t>
    </rPh>
    <phoneticPr fontId="49"/>
  </si>
  <si>
    <t>１．</t>
    <phoneticPr fontId="9"/>
  </si>
  <si>
    <t>２．</t>
    <phoneticPr fontId="9"/>
  </si>
  <si>
    <t>３．</t>
    <phoneticPr fontId="9"/>
  </si>
  <si>
    <t>４．</t>
    <phoneticPr fontId="9"/>
  </si>
  <si>
    <t>実 務 経 験 見 込 証 明 書</t>
    <rPh sb="0" eb="1">
      <t>ジツ</t>
    </rPh>
    <rPh sb="2" eb="3">
      <t>ツトム</t>
    </rPh>
    <rPh sb="4" eb="5">
      <t>キョウ</t>
    </rPh>
    <rPh sb="6" eb="7">
      <t>シルシ</t>
    </rPh>
    <rPh sb="8" eb="9">
      <t>ミ</t>
    </rPh>
    <rPh sb="10" eb="11">
      <t>コミ</t>
    </rPh>
    <rPh sb="12" eb="13">
      <t>アカシ</t>
    </rPh>
    <rPh sb="14" eb="15">
      <t>メイ</t>
    </rPh>
    <rPh sb="16" eb="17">
      <t>ショ</t>
    </rPh>
    <phoneticPr fontId="9"/>
  </si>
  <si>
    <t>番　　号</t>
    <rPh sb="0" eb="1">
      <t>バン</t>
    </rPh>
    <rPh sb="3" eb="4">
      <t>ゴウ</t>
    </rPh>
    <phoneticPr fontId="9"/>
  </si>
  <si>
    <r>
      <t>施設・事業所の種別（　　　　　　　　　　</t>
    </r>
    <r>
      <rPr>
        <sz val="12"/>
        <color indexed="10"/>
        <rFont val="ＭＳ ゴシック"/>
        <family val="3"/>
        <charset val="128"/>
      </rPr>
      <t>　　</t>
    </r>
    <r>
      <rPr>
        <sz val="12"/>
        <rFont val="ＭＳ ゴシック"/>
        <family val="3"/>
        <charset val="128"/>
      </rPr>
      <t>　　　）</t>
    </r>
    <rPh sb="0" eb="2">
      <t>シセツ</t>
    </rPh>
    <rPh sb="3" eb="6">
      <t>ジギョウショ</t>
    </rPh>
    <rPh sb="7" eb="9">
      <t>シュベツ</t>
    </rPh>
    <phoneticPr fontId="9"/>
  </si>
  <si>
    <t>業務期間欄は、受験申込者が要援護者に対する直接的な援助を行うと見込まれる期間を記入すること。（産休・育休・療養休暇や長期研修期間等は業務期間となりません）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1" eb="33">
      <t>ミコ</t>
    </rPh>
    <rPh sb="36" eb="38">
      <t>キカン</t>
    </rPh>
    <rPh sb="39" eb="41">
      <t>キニュウ</t>
    </rPh>
    <rPh sb="47" eb="49">
      <t>サンキュウ</t>
    </rPh>
    <rPh sb="50" eb="51">
      <t>イク</t>
    </rPh>
    <rPh sb="51" eb="52">
      <t>キュウ</t>
    </rPh>
    <rPh sb="53" eb="55">
      <t>リョウヨウ</t>
    </rPh>
    <rPh sb="55" eb="57">
      <t>キュウカ</t>
    </rPh>
    <rPh sb="58" eb="60">
      <t>チョウキ</t>
    </rPh>
    <rPh sb="60" eb="62">
      <t>ケンシュウ</t>
    </rPh>
    <rPh sb="62" eb="65">
      <t>キカントウ</t>
    </rPh>
    <rPh sb="66" eb="68">
      <t>ギョウム</t>
    </rPh>
    <rPh sb="68" eb="70">
      <t>キカン</t>
    </rPh>
    <phoneticPr fontId="9"/>
  </si>
  <si>
    <t>東京都八王子市元本郷町○-○-○</t>
    <rPh sb="0" eb="3">
      <t>トウキョウト</t>
    </rPh>
    <rPh sb="3" eb="7">
      <t>ハチオウジシ</t>
    </rPh>
    <rPh sb="7" eb="11">
      <t>モトホンゴウチョウ</t>
    </rPh>
    <phoneticPr fontId="49"/>
  </si>
  <si>
    <t>　　２００６年６月１日　～　２０１６年５月３１日　（　１０年０月間　）</t>
    <rPh sb="6" eb="7">
      <t>ネン</t>
    </rPh>
    <rPh sb="8" eb="9">
      <t>ガツ</t>
    </rPh>
    <rPh sb="10" eb="11">
      <t>ニチ</t>
    </rPh>
    <rPh sb="18" eb="19">
      <t>ネン</t>
    </rPh>
    <rPh sb="20" eb="21">
      <t>ガツ</t>
    </rPh>
    <rPh sb="23" eb="24">
      <t>ニチ</t>
    </rPh>
    <rPh sb="29" eb="30">
      <t>ネン</t>
    </rPh>
    <rPh sb="31" eb="32">
      <t>ゲツ</t>
    </rPh>
    <rPh sb="32" eb="33">
      <t>カン</t>
    </rPh>
    <phoneticPr fontId="9"/>
  </si>
  <si>
    <t>区分１以下</t>
    <rPh sb="0" eb="2">
      <t>クブン</t>
    </rPh>
    <rPh sb="3" eb="5">
      <t>イカ</t>
    </rPh>
    <phoneticPr fontId="9"/>
  </si>
  <si>
    <t>区分２</t>
    <rPh sb="0" eb="2">
      <t>クブン</t>
    </rPh>
    <phoneticPr fontId="9"/>
  </si>
  <si>
    <t>区分３</t>
    <rPh sb="0" eb="2">
      <t>クブン</t>
    </rPh>
    <phoneticPr fontId="9"/>
  </si>
  <si>
    <t>区分４</t>
    <rPh sb="0" eb="2">
      <t>クブン</t>
    </rPh>
    <phoneticPr fontId="9"/>
  </si>
  <si>
    <t>区分５</t>
    <rPh sb="0" eb="2">
      <t>クブン</t>
    </rPh>
    <phoneticPr fontId="9"/>
  </si>
  <si>
    <t>区分６</t>
    <rPh sb="0" eb="2">
      <t>クブン</t>
    </rPh>
    <phoneticPr fontId="9"/>
  </si>
  <si>
    <t>計</t>
    <rPh sb="0" eb="1">
      <t>ケイ</t>
    </rPh>
    <phoneticPr fontId="9"/>
  </si>
  <si>
    <t>介護サービス包括型事業所</t>
    <rPh sb="0" eb="2">
      <t>カイゴ</t>
    </rPh>
    <rPh sb="9" eb="11">
      <t>ジギョウ</t>
    </rPh>
    <rPh sb="11" eb="12">
      <t>ショ</t>
    </rPh>
    <phoneticPr fontId="9"/>
  </si>
  <si>
    <t>外部サービス利用型事業所</t>
    <rPh sb="0" eb="2">
      <t>ガイブ</t>
    </rPh>
    <rPh sb="6" eb="9">
      <t>リヨウガタ</t>
    </rPh>
    <rPh sb="9" eb="11">
      <t>ジギョウ</t>
    </rPh>
    <rPh sb="11" eb="12">
      <t>ショ</t>
    </rPh>
    <phoneticPr fontId="9"/>
  </si>
  <si>
    <t>勤務形態</t>
    <rPh sb="0" eb="2">
      <t>キンム</t>
    </rPh>
    <rPh sb="2" eb="4">
      <t>ケイタイ</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</si>
  <si>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</si>
  <si>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</si>
  <si>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</si>
  <si>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</si>
  <si>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4週の合計</t>
    <rPh sb="1" eb="2">
      <t>シュウ</t>
    </rPh>
    <rPh sb="3" eb="5">
      <t>ゴウケイ</t>
    </rPh>
    <phoneticPr fontId="9"/>
  </si>
  <si>
    <t>週平均の勤務時間</t>
    <rPh sb="0" eb="3">
      <t>シュウヘイキン</t>
    </rPh>
    <rPh sb="4" eb="6">
      <t>キンム</t>
    </rPh>
    <rPh sb="6" eb="8">
      <t>ジカン</t>
    </rPh>
    <phoneticPr fontId="9"/>
  </si>
  <si>
    <t>常勤換算後の人数</t>
    <rPh sb="0" eb="2">
      <t>ジョウキン</t>
    </rPh>
    <rPh sb="2" eb="4">
      <t>カンザン</t>
    </rPh>
    <rPh sb="4" eb="5">
      <t>ゴ</t>
    </rPh>
    <rPh sb="6" eb="8">
      <t>ニンズウ</t>
    </rPh>
    <phoneticPr fontId="9"/>
  </si>
  <si>
    <t>兼務先</t>
    <rPh sb="0" eb="2">
      <t>ケンム</t>
    </rPh>
    <rPh sb="2" eb="3">
      <t>サキ</t>
    </rPh>
    <phoneticPr fontId="49"/>
  </si>
  <si>
    <t>月</t>
    <rPh sb="0" eb="1">
      <t>ゲツ</t>
    </rPh>
    <phoneticPr fontId="9"/>
  </si>
  <si>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</si>
  <si>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</si>
  <si>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</si>
  <si>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</si>
  <si>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</si>
  <si>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日</t>
    <rPh sb="0" eb="1">
      <t>ニチ</t>
    </rPh>
    <phoneticPr fontId="9"/>
  </si>
  <si>
    <t>○</t>
    <phoneticPr fontId="9"/>
  </si>
  <si>
    <t>時間/週</t>
    <rPh sb="0" eb="2">
      <t>ジカン</t>
    </rPh>
    <rPh sb="3" eb="4">
      <t>シュウ</t>
    </rPh>
    <phoneticPr fontId="9"/>
  </si>
  <si>
    <t>　</t>
    <phoneticPr fontId="9"/>
  </si>
  <si>
    <t>措　置　の　概　要</t>
    <rPh sb="0" eb="1">
      <t>ソ</t>
    </rPh>
    <rPh sb="2" eb="3">
      <t>チ</t>
    </rPh>
    <rPh sb="6" eb="7">
      <t>オオムネ</t>
    </rPh>
    <rPh sb="8" eb="9">
      <t>ヨウ</t>
    </rPh>
    <phoneticPr fontId="9"/>
  </si>
  <si>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9"/>
  </si>
  <si>
    <t>　※具体的な対応方針</t>
    <rPh sb="2" eb="5">
      <t>グタイテキ</t>
    </rPh>
    <rPh sb="6" eb="8">
      <t>タイオウ</t>
    </rPh>
    <rPh sb="8" eb="10">
      <t>ホウシン</t>
    </rPh>
    <phoneticPr fontId="9"/>
  </si>
  <si>
    <t>３　その他参考事項</t>
    <rPh sb="4" eb="5">
      <t>タ</t>
    </rPh>
    <rPh sb="5" eb="7">
      <t>サンコウ</t>
    </rPh>
    <rPh sb="7" eb="9">
      <t>ジコウ</t>
    </rPh>
    <phoneticPr fontId="9"/>
  </si>
  <si>
    <t>２　主たる対象者を１のとおり特定する理由</t>
    <rPh sb="2" eb="3">
      <t>シュ</t>
    </rPh>
    <rPh sb="5" eb="7">
      <t>タイショウ</t>
    </rPh>
    <rPh sb="7" eb="8">
      <t>シャ</t>
    </rPh>
    <rPh sb="14" eb="16">
      <t>トクテイ</t>
    </rPh>
    <rPh sb="18" eb="20">
      <t>リユウ</t>
    </rPh>
    <phoneticPr fontId="9"/>
  </si>
  <si>
    <t>３　今後における主たる対象者の拡充の予定</t>
    <rPh sb="2" eb="4">
      <t>コンゴ</t>
    </rPh>
    <rPh sb="8" eb="9">
      <t>シュ</t>
    </rPh>
    <rPh sb="11" eb="14">
      <t>タイショウシャ</t>
    </rPh>
    <rPh sb="15" eb="17">
      <t>カクジュウ</t>
    </rPh>
    <rPh sb="18" eb="20">
      <t>ヨテイ</t>
    </rPh>
    <phoneticPr fontId="9"/>
  </si>
  <si>
    <t>参考様式</t>
    <rPh sb="0" eb="2">
      <t>サンコウ</t>
    </rPh>
    <rPh sb="2" eb="4">
      <t>ヨウシキ</t>
    </rPh>
    <phoneticPr fontId="9"/>
  </si>
  <si>
    <t>協力医療機関及び協力歯科医療機関について</t>
    <rPh sb="0" eb="2">
      <t>キョウリョク</t>
    </rPh>
    <rPh sb="2" eb="4">
      <t>イリョウ</t>
    </rPh>
    <rPh sb="4" eb="6">
      <t>キカン</t>
    </rPh>
    <rPh sb="6" eb="7">
      <t>オヨ</t>
    </rPh>
    <rPh sb="8" eb="10">
      <t>キョウリョク</t>
    </rPh>
    <rPh sb="10" eb="12">
      <t>シカ</t>
    </rPh>
    <rPh sb="12" eb="14">
      <t>イリョウ</t>
    </rPh>
    <rPh sb="14" eb="16">
      <t>キカン</t>
    </rPh>
    <phoneticPr fontId="9"/>
  </si>
  <si>
    <t>事業所名</t>
    <rPh sb="0" eb="2">
      <t>ジギョウ</t>
    </rPh>
    <rPh sb="2" eb="3">
      <t>ショ</t>
    </rPh>
    <rPh sb="3" eb="4">
      <t>メイ</t>
    </rPh>
    <phoneticPr fontId="9"/>
  </si>
  <si>
    <t>１　協力医療機関</t>
    <rPh sb="2" eb="4">
      <t>キョウリョク</t>
    </rPh>
    <rPh sb="4" eb="6">
      <t>イリョウ</t>
    </rPh>
    <rPh sb="6" eb="8">
      <t>キカン</t>
    </rPh>
    <phoneticPr fontId="42"/>
  </si>
  <si>
    <t>医療機関名</t>
    <rPh sb="0" eb="2">
      <t>イリョウ</t>
    </rPh>
    <rPh sb="2" eb="4">
      <t>キカン</t>
    </rPh>
    <rPh sb="4" eb="5">
      <t>メイ</t>
    </rPh>
    <phoneticPr fontId="9"/>
  </si>
  <si>
    <t>診療科名</t>
    <rPh sb="0" eb="2">
      <t>シンリョウ</t>
    </rPh>
    <rPh sb="2" eb="4">
      <t>カメイ</t>
    </rPh>
    <phoneticPr fontId="9"/>
  </si>
  <si>
    <t>２　協力歯科医療機関</t>
    <rPh sb="2" eb="4">
      <t>キョウリョク</t>
    </rPh>
    <rPh sb="4" eb="6">
      <t>シカ</t>
    </rPh>
    <rPh sb="6" eb="8">
      <t>イリョウ</t>
    </rPh>
    <rPh sb="8" eb="10">
      <t>キカン</t>
    </rPh>
    <phoneticPr fontId="42"/>
  </si>
  <si>
    <t>歯科医療機関名</t>
    <rPh sb="2" eb="4">
      <t>イリョウ</t>
    </rPh>
    <rPh sb="4" eb="6">
      <t>キカン</t>
    </rPh>
    <rPh sb="6" eb="7">
      <t>メイ</t>
    </rPh>
    <phoneticPr fontId="9"/>
  </si>
  <si>
    <t>東京都八王子市○○町○丁目○番○号</t>
    <rPh sb="0" eb="3">
      <t>トウキョウト</t>
    </rPh>
    <rPh sb="3" eb="7">
      <t>ハチオウジシ</t>
    </rPh>
    <rPh sb="9" eb="10">
      <t>チョウ</t>
    </rPh>
    <rPh sb="11" eb="13">
      <t>チョウメ</t>
    </rPh>
    <rPh sb="14" eb="15">
      <t>バン</t>
    </rPh>
    <rPh sb="16" eb="17">
      <t>ゴウ</t>
    </rPh>
    <phoneticPr fontId="9"/>
  </si>
  <si>
    <t>協議会等への報告・協議会からの評価等に関する措置の概要</t>
    <phoneticPr fontId="42"/>
  </si>
  <si>
    <t>管理者名</t>
  </si>
  <si>
    <t>措　置　の　概　要</t>
  </si>
  <si>
    <t>　１　協議会等への報告・協議会からの評価等に対応する担当者（連絡先）</t>
    <phoneticPr fontId="42"/>
  </si>
  <si>
    <t>　２　報告する又は評価を受ける協議会等の名称</t>
    <phoneticPr fontId="42"/>
  </si>
  <si>
    <t>　３　定期報告・評価の時期（年１回以上）</t>
    <phoneticPr fontId="42"/>
  </si>
  <si>
    <t>　４　協議会等から必要な要望、助言等を聴く機会の具体的な内容</t>
    <phoneticPr fontId="42"/>
  </si>
  <si>
    <t>　５　その他の参考事項</t>
    <phoneticPr fontId="42"/>
  </si>
  <si>
    <t>共同生活援助事業所における耐震化に関する調査票</t>
    <rPh sb="0" eb="2">
      <t>キョウドウ</t>
    </rPh>
    <rPh sb="2" eb="4">
      <t>セイカツ</t>
    </rPh>
    <rPh sb="4" eb="6">
      <t>エンジョ</t>
    </rPh>
    <rPh sb="6" eb="9">
      <t>ジギョウショ</t>
    </rPh>
    <rPh sb="13" eb="15">
      <t>タイシン</t>
    </rPh>
    <rPh sb="15" eb="16">
      <t>カ</t>
    </rPh>
    <rPh sb="17" eb="18">
      <t>カン</t>
    </rPh>
    <rPh sb="20" eb="22">
      <t>チョウサ</t>
    </rPh>
    <rPh sb="22" eb="23">
      <t>ヒョウ</t>
    </rPh>
    <phoneticPr fontId="9"/>
  </si>
  <si>
    <t>法人名称</t>
    <phoneticPr fontId="9"/>
  </si>
  <si>
    <r>
      <t xml:space="preserve">ユニット名
</t>
    </r>
    <r>
      <rPr>
        <sz val="9"/>
        <rFont val="ＭＳ Ｐゴシック"/>
        <family val="3"/>
        <charset val="128"/>
      </rPr>
      <t>(サテライト型住居名)</t>
    </r>
    <rPh sb="12" eb="13">
      <t>ガタ</t>
    </rPh>
    <rPh sb="13" eb="15">
      <t>ジュウキョ</t>
    </rPh>
    <rPh sb="15" eb="16">
      <t>メイ</t>
    </rPh>
    <phoneticPr fontId="9"/>
  </si>
  <si>
    <t>事業所番号</t>
    <phoneticPr fontId="9"/>
  </si>
  <si>
    <t>事業所名称</t>
    <phoneticPr fontId="9"/>
  </si>
  <si>
    <t>対象建物住所（※）</t>
    <rPh sb="0" eb="2">
      <t>タイショウ</t>
    </rPh>
    <rPh sb="2" eb="4">
      <t>タテモノ</t>
    </rPh>
    <rPh sb="4" eb="6">
      <t>ジュウショ</t>
    </rPh>
    <phoneticPr fontId="9"/>
  </si>
  <si>
    <t>（〒　　　　-　　　　　）</t>
    <phoneticPr fontId="9"/>
  </si>
  <si>
    <t>※本調査票は、建物ごとに作成していただくものです。（併設されていればユニットごとに作成いただく必要はありません）</t>
    <rPh sb="1" eb="2">
      <t>ホン</t>
    </rPh>
    <rPh sb="2" eb="4">
      <t>チョウサ</t>
    </rPh>
    <rPh sb="4" eb="5">
      <t>ヒョウ</t>
    </rPh>
    <rPh sb="7" eb="9">
      <t>タテモノ</t>
    </rPh>
    <rPh sb="12" eb="14">
      <t>サクセイ</t>
    </rPh>
    <rPh sb="26" eb="28">
      <t>ヘイセツ</t>
    </rPh>
    <rPh sb="41" eb="43">
      <t>サクセイ</t>
    </rPh>
    <rPh sb="47" eb="49">
      <t>ヒツヨウ</t>
    </rPh>
    <phoneticPr fontId="9"/>
  </si>
  <si>
    <t>①</t>
    <phoneticPr fontId="9"/>
  </si>
  <si>
    <t>施設種別・建物名称
について</t>
    <rPh sb="5" eb="7">
      <t>タテモノ</t>
    </rPh>
    <rPh sb="7" eb="9">
      <t>メイショウ</t>
    </rPh>
    <phoneticPr fontId="9"/>
  </si>
  <si>
    <t>施設種別</t>
    <rPh sb="0" eb="2">
      <t>シセツ</t>
    </rPh>
    <rPh sb="2" eb="4">
      <t>シュベツ</t>
    </rPh>
    <phoneticPr fontId="9"/>
  </si>
  <si>
    <t>（マンション・アパートの場合）建物名称</t>
    <rPh sb="12" eb="14">
      <t>バアイ</t>
    </rPh>
    <rPh sb="15" eb="17">
      <t>タテモノ</t>
    </rPh>
    <rPh sb="17" eb="19">
      <t>メイショウ</t>
    </rPh>
    <phoneticPr fontId="9"/>
  </si>
  <si>
    <t>②</t>
    <phoneticPr fontId="9"/>
  </si>
  <si>
    <r>
      <rPr>
        <b/>
        <sz val="11"/>
        <rFont val="ＭＳ Ｐ明朝"/>
        <family val="1"/>
        <charset val="128"/>
      </rPr>
      <t>併設ユニットについて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に他のユニットが併設されている場合は御記入ください。）
</t>
    </r>
    <rPh sb="12" eb="13">
      <t>ドウ</t>
    </rPh>
    <rPh sb="13" eb="14">
      <t>イチ</t>
    </rPh>
    <rPh sb="14" eb="16">
      <t>タテモノ</t>
    </rPh>
    <rPh sb="16" eb="17">
      <t>ナイ</t>
    </rPh>
    <rPh sb="18" eb="19">
      <t>ホカ</t>
    </rPh>
    <rPh sb="25" eb="27">
      <t>ヘイセツ</t>
    </rPh>
    <rPh sb="32" eb="34">
      <t>バアイ</t>
    </rPh>
    <rPh sb="35" eb="36">
      <t>ゴ</t>
    </rPh>
    <rPh sb="36" eb="38">
      <t>キニュウ</t>
    </rPh>
    <phoneticPr fontId="9"/>
  </si>
  <si>
    <t>併設ユニット名</t>
    <rPh sb="0" eb="2">
      <t>ヘイセツ</t>
    </rPh>
    <rPh sb="6" eb="7">
      <t>メイ</t>
    </rPh>
    <phoneticPr fontId="9"/>
  </si>
  <si>
    <t>※書ききれない場合は、裏面欄外に御記入ください。</t>
    <rPh sb="13" eb="15">
      <t>ランガイ</t>
    </rPh>
    <phoneticPr fontId="9"/>
  </si>
  <si>
    <t>③</t>
    <phoneticPr fontId="9"/>
  </si>
  <si>
    <r>
      <rPr>
        <b/>
        <sz val="11"/>
        <rFont val="ＭＳ Ｐ明朝"/>
        <family val="1"/>
        <charset val="128"/>
      </rPr>
      <t>併設施設について</t>
    </r>
    <r>
      <rPr>
        <sz val="11"/>
        <rFont val="ＭＳ Ｐ明朝"/>
        <family val="1"/>
        <charset val="128"/>
      </rPr>
      <t xml:space="preserve">
（</t>
    </r>
    <r>
      <rPr>
        <u/>
        <sz val="11"/>
        <rFont val="ＭＳ Ｐ明朝"/>
        <family val="1"/>
        <charset val="128"/>
      </rPr>
      <t>同一建物内</t>
    </r>
    <r>
      <rPr>
        <sz val="11"/>
        <rFont val="ＭＳ Ｐ明朝"/>
        <family val="1"/>
        <charset val="128"/>
      </rPr>
      <t xml:space="preserve">で、他の障害福祉サービスを提供している場合は御記入ください。）
</t>
    </r>
    <rPh sb="10" eb="11">
      <t>ドウ</t>
    </rPh>
    <rPh sb="11" eb="12">
      <t>イチ</t>
    </rPh>
    <rPh sb="12" eb="14">
      <t>タテモノ</t>
    </rPh>
    <rPh sb="14" eb="15">
      <t>ナイ</t>
    </rPh>
    <rPh sb="17" eb="18">
      <t>タ</t>
    </rPh>
    <rPh sb="19" eb="21">
      <t>ショウガイ</t>
    </rPh>
    <rPh sb="21" eb="23">
      <t>フクシ</t>
    </rPh>
    <rPh sb="28" eb="30">
      <t>テイキョウ</t>
    </rPh>
    <rPh sb="34" eb="36">
      <t>バアイ</t>
    </rPh>
    <rPh sb="37" eb="38">
      <t>ゴ</t>
    </rPh>
    <rPh sb="38" eb="40">
      <t>キニュウ</t>
    </rPh>
    <phoneticPr fontId="9"/>
  </si>
  <si>
    <t>障害福祉サービス名称</t>
    <rPh sb="0" eb="2">
      <t>ショウガイ</t>
    </rPh>
    <rPh sb="2" eb="4">
      <t>フクシ</t>
    </rPh>
    <rPh sb="8" eb="10">
      <t>メイショウ</t>
    </rPh>
    <phoneticPr fontId="9"/>
  </si>
  <si>
    <t>事業所名称</t>
    <rPh sb="0" eb="3">
      <t>ジギョウショ</t>
    </rPh>
    <rPh sb="3" eb="5">
      <t>メイショウ</t>
    </rPh>
    <phoneticPr fontId="9"/>
  </si>
  <si>
    <t>④</t>
    <phoneticPr fontId="9"/>
  </si>
  <si>
    <r>
      <rPr>
        <b/>
        <sz val="11"/>
        <rFont val="ＭＳ Ｐ明朝"/>
        <family val="1"/>
        <charset val="128"/>
      </rPr>
      <t>建物について</t>
    </r>
    <r>
      <rPr>
        <sz val="11"/>
        <rFont val="ＭＳ Ｐ明朝"/>
        <family val="1"/>
        <charset val="128"/>
      </rPr>
      <t xml:space="preserve">
（Ａ～Ｇについて御回答ください）</t>
    </r>
    <rPh sb="0" eb="2">
      <t>タテモノ</t>
    </rPh>
    <phoneticPr fontId="9"/>
  </si>
  <si>
    <t>Ａ</t>
    <phoneticPr fontId="9"/>
  </si>
  <si>
    <r>
      <t>　施設設置者の公私区分</t>
    </r>
    <r>
      <rPr>
        <sz val="9"/>
        <rFont val="ＭＳ Ｐ明朝"/>
        <family val="1"/>
        <charset val="128"/>
      </rPr>
      <t>　（公立には、公設民営を含む）</t>
    </r>
    <rPh sb="1" eb="3">
      <t>シセツ</t>
    </rPh>
    <rPh sb="3" eb="6">
      <t>セッチシャ</t>
    </rPh>
    <rPh sb="7" eb="9">
      <t>コウシ</t>
    </rPh>
    <rPh sb="9" eb="11">
      <t>クブン</t>
    </rPh>
    <rPh sb="13" eb="15">
      <t>コウリツ</t>
    </rPh>
    <rPh sb="18" eb="20">
      <t>コウセツ</t>
    </rPh>
    <rPh sb="20" eb="22">
      <t>ミンエイ</t>
    </rPh>
    <rPh sb="23" eb="24">
      <t>フク</t>
    </rPh>
    <phoneticPr fontId="9"/>
  </si>
  <si>
    <t>公立　　・　　私立</t>
    <rPh sb="0" eb="2">
      <t>コウリツ</t>
    </rPh>
    <rPh sb="7" eb="9">
      <t>シリツ</t>
    </rPh>
    <phoneticPr fontId="9"/>
  </si>
  <si>
    <t>Ｂ</t>
    <phoneticPr fontId="9"/>
  </si>
  <si>
    <t>　建物の構造</t>
    <phoneticPr fontId="9"/>
  </si>
  <si>
    <t>1.　木造</t>
    <rPh sb="3" eb="5">
      <t>モクゾウ</t>
    </rPh>
    <phoneticPr fontId="9"/>
  </si>
  <si>
    <t>2.　鉄筋ｺﾝｸﾘｰﾄ構造（RC）</t>
    <rPh sb="3" eb="5">
      <t>テッキン</t>
    </rPh>
    <rPh sb="11" eb="13">
      <t>コウゾウ</t>
    </rPh>
    <phoneticPr fontId="9"/>
  </si>
  <si>
    <t>3.　鉄骨構造（Ｓ）</t>
    <rPh sb="3" eb="5">
      <t>テッコツ</t>
    </rPh>
    <rPh sb="5" eb="7">
      <t>コウゾウ</t>
    </rPh>
    <phoneticPr fontId="9"/>
  </si>
  <si>
    <t>4.　鉄骨鉄筋ｺﾝｸﾘｰﾄ構造（SRC）</t>
    <rPh sb="3" eb="5">
      <t>テッコツ</t>
    </rPh>
    <rPh sb="5" eb="7">
      <t>テッキン</t>
    </rPh>
    <rPh sb="13" eb="15">
      <t>コウゾウ</t>
    </rPh>
    <phoneticPr fontId="9"/>
  </si>
  <si>
    <t>5.　その他　（　　　　　　　　　　　　）</t>
    <rPh sb="5" eb="6">
      <t>タ</t>
    </rPh>
    <phoneticPr fontId="9"/>
  </si>
  <si>
    <t>Ｃ</t>
    <phoneticPr fontId="9"/>
  </si>
  <si>
    <r>
      <t>　建物の自己所有・賃貸の別</t>
    </r>
    <r>
      <rPr>
        <sz val="9"/>
        <rFont val="ＭＳ Ｐ明朝"/>
        <family val="1"/>
        <charset val="128"/>
      </rPr>
      <t>　（無償貸与物件は賃貸）</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9"/>
  </si>
  <si>
    <t>自己所有　　　・　　　賃貸</t>
    <phoneticPr fontId="9"/>
  </si>
  <si>
    <t>Ｄ</t>
    <phoneticPr fontId="9"/>
  </si>
  <si>
    <r>
      <t>　建物の階数</t>
    </r>
    <r>
      <rPr>
        <sz val="11"/>
        <rFont val="ＭＳ Ｐ明朝"/>
        <family val="1"/>
        <charset val="128"/>
      </rPr>
      <t/>
    </r>
    <rPh sb="1" eb="3">
      <t>タテモノ</t>
    </rPh>
    <rPh sb="4" eb="6">
      <t>カイスウ</t>
    </rPh>
    <phoneticPr fontId="9"/>
  </si>
  <si>
    <t>階建</t>
    <phoneticPr fontId="9"/>
  </si>
  <si>
    <t>（ビル一室等使用の場合は、当該建物総階数）</t>
  </si>
  <si>
    <t>Ｅ</t>
    <phoneticPr fontId="9"/>
  </si>
  <si>
    <r>
      <t>　建物の延べ床面積</t>
    </r>
    <r>
      <rPr>
        <sz val="9"/>
        <rFont val="ＭＳ Ｐ明朝"/>
        <family val="1"/>
        <charset val="128"/>
      </rPr>
      <t>　（ビル一室等使用の場合は、上段に事業所面積、下段に建物総面積）</t>
    </r>
    <rPh sb="26" eb="29">
      <t>ジギョウショ</t>
    </rPh>
    <phoneticPr fontId="9"/>
  </si>
  <si>
    <t>事業所面積</t>
    <rPh sb="0" eb="3">
      <t>ジギョウショ</t>
    </rPh>
    <rPh sb="3" eb="5">
      <t>メンセキ</t>
    </rPh>
    <phoneticPr fontId="9"/>
  </si>
  <si>
    <t xml:space="preserve">㎡ </t>
  </si>
  <si>
    <t>建物総面積</t>
    <rPh sb="0" eb="2">
      <t>タテモノ</t>
    </rPh>
    <rPh sb="2" eb="5">
      <t>ソウメンセキ</t>
    </rPh>
    <phoneticPr fontId="9"/>
  </si>
  <si>
    <t>Ｆ</t>
    <phoneticPr fontId="9"/>
  </si>
  <si>
    <t>　建物が竣工（完成）した年</t>
    <rPh sb="7" eb="9">
      <t>カンセイ</t>
    </rPh>
    <phoneticPr fontId="9"/>
  </si>
  <si>
    <t>昭和・平成</t>
    <rPh sb="3" eb="5">
      <t>ヘイセイ</t>
    </rPh>
    <phoneticPr fontId="9"/>
  </si>
  <si>
    <t>年</t>
    <rPh sb="0" eb="1">
      <t>ネン</t>
    </rPh>
    <phoneticPr fontId="9"/>
  </si>
  <si>
    <t>月</t>
    <rPh sb="0" eb="1">
      <t>ガツ</t>
    </rPh>
    <phoneticPr fontId="9"/>
  </si>
  <si>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9"/>
  </si>
  <si>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9"/>
  </si>
  <si>
    <t>→　終了</t>
    <rPh sb="2" eb="4">
      <t>シュウリョウ</t>
    </rPh>
    <phoneticPr fontId="9"/>
  </si>
  <si>
    <t>Ｇ</t>
    <phoneticPr fontId="9"/>
  </si>
  <si>
    <t>　増改築の有無　</t>
    <phoneticPr fontId="9"/>
  </si>
  <si>
    <t>有（</t>
    <rPh sb="0" eb="1">
      <t>アリ</t>
    </rPh>
    <phoneticPr fontId="9"/>
  </si>
  <si>
    <t>月）・　無</t>
    <rPh sb="0" eb="1">
      <t>ツキ</t>
    </rPh>
    <rPh sb="4" eb="5">
      <t>ナシ</t>
    </rPh>
    <phoneticPr fontId="9"/>
  </si>
  <si>
    <t>⑤</t>
    <phoneticPr fontId="9"/>
  </si>
  <si>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9"/>
  </si>
  <si>
    <t>Ａ</t>
    <phoneticPr fontId="9"/>
  </si>
  <si>
    <t>　耐震診断実施済み</t>
    <rPh sb="1" eb="3">
      <t>タイシン</t>
    </rPh>
    <rPh sb="3" eb="5">
      <t>シンダン</t>
    </rPh>
    <rPh sb="5" eb="7">
      <t>ジッシ</t>
    </rPh>
    <rPh sb="7" eb="8">
      <t>ズ</t>
    </rPh>
    <phoneticPr fontId="9"/>
  </si>
  <si>
    <t>実施日：</t>
    <rPh sb="0" eb="3">
      <t>ジッシビ</t>
    </rPh>
    <phoneticPr fontId="9"/>
  </si>
  <si>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9"/>
  </si>
  <si>
    <t>　Ｉｗ値・Ｉｓ値：</t>
    <rPh sb="3" eb="4">
      <t>チ</t>
    </rPh>
    <rPh sb="7" eb="8">
      <t>チ</t>
    </rPh>
    <phoneticPr fontId="9"/>
  </si>
  <si>
    <t>→　⑥へ</t>
    <phoneticPr fontId="9"/>
  </si>
  <si>
    <t>Ｂ</t>
    <phoneticPr fontId="9"/>
  </si>
  <si>
    <t>　耐震診断未実施</t>
    <rPh sb="1" eb="3">
      <t>タイシン</t>
    </rPh>
    <rPh sb="3" eb="5">
      <t>シンダン</t>
    </rPh>
    <rPh sb="5" eb="8">
      <t>ミジッシ</t>
    </rPh>
    <phoneticPr fontId="9"/>
  </si>
  <si>
    <t>→　⑦へ</t>
    <phoneticPr fontId="9"/>
  </si>
  <si>
    <t>⇒裏面へ</t>
    <rPh sb="1" eb="3">
      <t>ウラメン</t>
    </rPh>
    <phoneticPr fontId="9"/>
  </si>
  <si>
    <t>（ 調査票 裏面 ）</t>
    <rPh sb="2" eb="5">
      <t>チョウサヒョウ</t>
    </rPh>
    <rPh sb="6" eb="8">
      <t>ウラメン</t>
    </rPh>
    <phoneticPr fontId="9"/>
  </si>
  <si>
    <t>⑥</t>
    <phoneticPr fontId="9"/>
  </si>
  <si>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9"/>
  </si>
  <si>
    <t>Ａ</t>
    <phoneticPr fontId="9"/>
  </si>
  <si>
    <t>　耐震診断の結果、耐震化は不要</t>
    <phoneticPr fontId="9"/>
  </si>
  <si>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9"/>
  </si>
  <si>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9"/>
  </si>
  <si>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9"/>
  </si>
  <si>
    <t>1．改修済み</t>
    <rPh sb="2" eb="4">
      <t>カイシュウ</t>
    </rPh>
    <rPh sb="4" eb="5">
      <t>ズ</t>
    </rPh>
    <phoneticPr fontId="9"/>
  </si>
  <si>
    <t>2．改修中</t>
    <rPh sb="2" eb="5">
      <t>カイシュウチュウ</t>
    </rPh>
    <phoneticPr fontId="9"/>
  </si>
  <si>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9"/>
  </si>
  <si>
    <t>4 ．その他</t>
    <rPh sb="5" eb="6">
      <t>タ</t>
    </rPh>
    <phoneticPr fontId="9"/>
  </si>
  <si>
    <t>：</t>
    <phoneticPr fontId="9"/>
  </si>
  <si>
    <t>ア～クの中から、最もあてはまる状況に一つ○してください。</t>
    <rPh sb="8" eb="9">
      <t>モット</t>
    </rPh>
    <rPh sb="15" eb="17">
      <t>ジョウキョウ</t>
    </rPh>
    <rPh sb="18" eb="19">
      <t>ヒト</t>
    </rPh>
    <phoneticPr fontId="9"/>
  </si>
  <si>
    <t>ア.　地方自治体において、耐震工事経費確保困難</t>
    <phoneticPr fontId="9"/>
  </si>
  <si>
    <t>イ.　法人において、耐震工事経費確保困難</t>
  </si>
  <si>
    <t>ウ.　改築のための土地確保が困難</t>
    <rPh sb="3" eb="5">
      <t>カイチク</t>
    </rPh>
    <rPh sb="9" eb="11">
      <t>トチ</t>
    </rPh>
    <rPh sb="11" eb="13">
      <t>カクホ</t>
    </rPh>
    <rPh sb="14" eb="16">
      <t>コンナン</t>
    </rPh>
    <phoneticPr fontId="9"/>
  </si>
  <si>
    <t>エ.　関係者間の調整が困難</t>
    <rPh sb="3" eb="6">
      <t>カンケイシャ</t>
    </rPh>
    <rPh sb="6" eb="7">
      <t>カン</t>
    </rPh>
    <rPh sb="8" eb="10">
      <t>チョウセイ</t>
    </rPh>
    <rPh sb="11" eb="13">
      <t>コンナン</t>
    </rPh>
    <phoneticPr fontId="9"/>
  </si>
  <si>
    <t>オ.　平成２６年度以降、改修予定</t>
    <rPh sb="3" eb="5">
      <t>ヘイセイ</t>
    </rPh>
    <rPh sb="7" eb="9">
      <t>ネンド</t>
    </rPh>
    <rPh sb="9" eb="11">
      <t>イコウ</t>
    </rPh>
    <rPh sb="12" eb="14">
      <t>カイシュウ</t>
    </rPh>
    <rPh sb="14" eb="16">
      <t>ヨテイ</t>
    </rPh>
    <phoneticPr fontId="9"/>
  </si>
  <si>
    <t>（実施時期</t>
    <rPh sb="1" eb="3">
      <t>ジッシ</t>
    </rPh>
    <rPh sb="3" eb="5">
      <t>ジキ</t>
    </rPh>
    <phoneticPr fontId="9"/>
  </si>
  <si>
    <t>月）</t>
    <rPh sb="0" eb="1">
      <t>ガツ</t>
    </rPh>
    <phoneticPr fontId="9"/>
  </si>
  <si>
    <t>カ.　施設が休止中若しくは現在、使用されていない</t>
    <rPh sb="3" eb="5">
      <t>シセツ</t>
    </rPh>
    <rPh sb="6" eb="9">
      <t>キュウシチュウ</t>
    </rPh>
    <rPh sb="9" eb="10">
      <t>モ</t>
    </rPh>
    <rPh sb="13" eb="15">
      <t>ゲンザイ</t>
    </rPh>
    <rPh sb="16" eb="18">
      <t>シヨウ</t>
    </rPh>
    <phoneticPr fontId="9"/>
  </si>
  <si>
    <t>キ.　既に耐震工事済み</t>
    <rPh sb="3" eb="4">
      <t>スデ</t>
    </rPh>
    <rPh sb="5" eb="7">
      <t>タイシン</t>
    </rPh>
    <rPh sb="7" eb="9">
      <t>コウジ</t>
    </rPh>
    <rPh sb="9" eb="10">
      <t>ズ</t>
    </rPh>
    <phoneticPr fontId="9"/>
  </si>
  <si>
    <t>ク.　その他（具体的に記入してください）</t>
    <rPh sb="5" eb="6">
      <t>タ</t>
    </rPh>
    <rPh sb="7" eb="10">
      <t>グタイテキ</t>
    </rPh>
    <rPh sb="11" eb="12">
      <t>キ</t>
    </rPh>
    <rPh sb="12" eb="13">
      <t>ニュウ</t>
    </rPh>
    <phoneticPr fontId="9"/>
  </si>
  <si>
    <t>⑦</t>
    <phoneticPr fontId="9"/>
  </si>
  <si>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9"/>
  </si>
  <si>
    <r>
      <t>今後の耐震化予定　：　</t>
    </r>
    <r>
      <rPr>
        <u/>
        <sz val="11"/>
        <color indexed="8"/>
        <rFont val="ＭＳ Ｐ明朝"/>
        <family val="1"/>
        <charset val="128"/>
      </rPr>
      <t>１～５の中から、最もあてはまるものに○してください。</t>
    </r>
    <phoneticPr fontId="9"/>
  </si>
  <si>
    <t>1．改修中</t>
    <rPh sb="2" eb="5">
      <t>カイシュウチュウ</t>
    </rPh>
    <phoneticPr fontId="9"/>
  </si>
  <si>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9"/>
  </si>
  <si>
    <t>3．診断予定　</t>
    <rPh sb="2" eb="4">
      <t>シンダン</t>
    </rPh>
    <rPh sb="4" eb="6">
      <t>ヨテイ</t>
    </rPh>
    <phoneticPr fontId="9"/>
  </si>
  <si>
    <t>4．廃止予定</t>
    <rPh sb="2" eb="4">
      <t>ハイシ</t>
    </rPh>
    <rPh sb="4" eb="6">
      <t>ヨテイ</t>
    </rPh>
    <phoneticPr fontId="9"/>
  </si>
  <si>
    <t>（廃止時期</t>
    <rPh sb="1" eb="3">
      <t>ハイシ</t>
    </rPh>
    <rPh sb="3" eb="5">
      <t>ジキ</t>
    </rPh>
    <phoneticPr fontId="9"/>
  </si>
  <si>
    <t>5．上記以外</t>
    <rPh sb="2" eb="4">
      <t>ジョウキ</t>
    </rPh>
    <rPh sb="4" eb="6">
      <t>イガイ</t>
    </rPh>
    <phoneticPr fontId="9"/>
  </si>
  <si>
    <t>：</t>
    <phoneticPr fontId="9"/>
  </si>
  <si>
    <t>ア～クの中から、最もあてはまる理由を一つ○してください。</t>
    <rPh sb="8" eb="9">
      <t>モット</t>
    </rPh>
    <rPh sb="15" eb="17">
      <t>リユウ</t>
    </rPh>
    <rPh sb="18" eb="19">
      <t>ヒト</t>
    </rPh>
    <phoneticPr fontId="9"/>
  </si>
  <si>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9"/>
  </si>
  <si>
    <t>イ.　法人において、耐震工事経費確保困難</t>
    <rPh sb="3" eb="5">
      <t>ホウジン</t>
    </rPh>
    <rPh sb="10" eb="12">
      <t>タイシン</t>
    </rPh>
    <rPh sb="12" eb="14">
      <t>コウジ</t>
    </rPh>
    <rPh sb="14" eb="16">
      <t>ケイヒ</t>
    </rPh>
    <rPh sb="16" eb="18">
      <t>カクホ</t>
    </rPh>
    <rPh sb="18" eb="20">
      <t>コンナン</t>
    </rPh>
    <phoneticPr fontId="9"/>
  </si>
  <si>
    <t>消防関係状況確認書</t>
    <rPh sb="0" eb="2">
      <t>ショウボウ</t>
    </rPh>
    <rPh sb="2" eb="4">
      <t>カンケイ</t>
    </rPh>
    <rPh sb="4" eb="6">
      <t>ジョウキョウ</t>
    </rPh>
    <rPh sb="6" eb="8">
      <t>カクニン</t>
    </rPh>
    <rPh sb="8" eb="9">
      <t>ショ</t>
    </rPh>
    <phoneticPr fontId="9"/>
  </si>
  <si>
    <t>１　ユニットの基本情報</t>
    <rPh sb="7" eb="9">
      <t>キホン</t>
    </rPh>
    <rPh sb="9" eb="11">
      <t>ジョウホウ</t>
    </rPh>
    <phoneticPr fontId="9"/>
  </si>
  <si>
    <t>事業所所在地</t>
    <rPh sb="0" eb="2">
      <t>ジギョウ</t>
    </rPh>
    <rPh sb="2" eb="3">
      <t>ショ</t>
    </rPh>
    <rPh sb="3" eb="6">
      <t>ショザイチ</t>
    </rPh>
    <phoneticPr fontId="9"/>
  </si>
  <si>
    <r>
      <t>ユニット所在地</t>
    </r>
    <r>
      <rPr>
        <sz val="10"/>
        <rFont val="ＭＳ Ｐ明朝"/>
        <family val="1"/>
        <charset val="128"/>
      </rPr>
      <t>（※１）</t>
    </r>
    <rPh sb="4" eb="7">
      <t>ショザイチ</t>
    </rPh>
    <phoneticPr fontId="9"/>
  </si>
  <si>
    <t>※１　「ユニット所在地」については、アパート名や部屋番号等詳細に記載すること。
　　　なお、新規開設予定のユニットが複数ある等建物が複数ある場合は、当該建物ごとに本確認書を提出すること。</t>
    <rPh sb="8" eb="11">
      <t>ショザイチ</t>
    </rPh>
    <rPh sb="22" eb="23">
      <t>メイ</t>
    </rPh>
    <rPh sb="24" eb="26">
      <t>ヘヤ</t>
    </rPh>
    <rPh sb="26" eb="28">
      <t>バンゴウ</t>
    </rPh>
    <rPh sb="28" eb="29">
      <t>トウ</t>
    </rPh>
    <rPh sb="29" eb="31">
      <t>ショウサイ</t>
    </rPh>
    <rPh sb="32" eb="34">
      <t>キサイ</t>
    </rPh>
    <rPh sb="46" eb="48">
      <t>シンキ</t>
    </rPh>
    <rPh sb="48" eb="50">
      <t>カイセツ</t>
    </rPh>
    <rPh sb="50" eb="52">
      <t>ヨテイ</t>
    </rPh>
    <rPh sb="58" eb="60">
      <t>フクスウ</t>
    </rPh>
    <rPh sb="62" eb="63">
      <t>トウ</t>
    </rPh>
    <rPh sb="63" eb="65">
      <t>タテモノ</t>
    </rPh>
    <rPh sb="66" eb="68">
      <t>フクスウ</t>
    </rPh>
    <rPh sb="70" eb="72">
      <t>バアイ</t>
    </rPh>
    <rPh sb="74" eb="76">
      <t>トウガイ</t>
    </rPh>
    <rPh sb="76" eb="78">
      <t>タテモノ</t>
    </rPh>
    <rPh sb="81" eb="82">
      <t>ホン</t>
    </rPh>
    <rPh sb="82" eb="84">
      <t>カクニン</t>
    </rPh>
    <rPh sb="84" eb="85">
      <t>ショ</t>
    </rPh>
    <rPh sb="86" eb="88">
      <t>テイシュツ</t>
    </rPh>
    <phoneticPr fontId="9"/>
  </si>
  <si>
    <t>２　所管消防署等</t>
    <rPh sb="2" eb="4">
      <t>ショカン</t>
    </rPh>
    <rPh sb="4" eb="6">
      <t>ショウボウ</t>
    </rPh>
    <rPh sb="6" eb="7">
      <t>ショ</t>
    </rPh>
    <rPh sb="7" eb="8">
      <t>トウ</t>
    </rPh>
    <phoneticPr fontId="9"/>
  </si>
  <si>
    <t>所管消防署名</t>
    <rPh sb="0" eb="1">
      <t>ショ</t>
    </rPh>
    <rPh sb="1" eb="2">
      <t>カン</t>
    </rPh>
    <rPh sb="2" eb="4">
      <t>ショウボウ</t>
    </rPh>
    <rPh sb="4" eb="5">
      <t>ショ</t>
    </rPh>
    <rPh sb="5" eb="6">
      <t>メイ</t>
    </rPh>
    <phoneticPr fontId="9"/>
  </si>
  <si>
    <r>
      <t xml:space="preserve">相談状況
</t>
    </r>
    <r>
      <rPr>
        <sz val="10"/>
        <rFont val="ＭＳ Ｐ明朝"/>
        <family val="1"/>
        <charset val="128"/>
      </rPr>
      <t>（相談日時、指導等）</t>
    </r>
    <rPh sb="0" eb="2">
      <t>ソウダン</t>
    </rPh>
    <rPh sb="2" eb="4">
      <t>ジョウキョウ</t>
    </rPh>
    <rPh sb="6" eb="8">
      <t>ソウダン</t>
    </rPh>
    <rPh sb="8" eb="10">
      <t>ニチジ</t>
    </rPh>
    <rPh sb="11" eb="13">
      <t>シドウ</t>
    </rPh>
    <rPh sb="13" eb="14">
      <t>トウ</t>
    </rPh>
    <phoneticPr fontId="9"/>
  </si>
  <si>
    <t>建物用途
（該当する番号に○）</t>
    <rPh sb="0" eb="2">
      <t>タテモノ</t>
    </rPh>
    <rPh sb="2" eb="4">
      <t>ヨウト</t>
    </rPh>
    <rPh sb="6" eb="8">
      <t>ガイトウ</t>
    </rPh>
    <rPh sb="10" eb="12">
      <t>バンゴウ</t>
    </rPh>
    <phoneticPr fontId="9"/>
  </si>
  <si>
    <r>
      <t>１．消防法施行令別表一（６）項ロ　　　　２．同（６）項ハ
３．同（１６）項イ</t>
    </r>
    <r>
      <rPr>
        <sz val="10"/>
        <rFont val="ＭＳ Ｐ明朝"/>
        <family val="1"/>
        <charset val="128"/>
      </rPr>
      <t>（GHに供する部分が（６）項ロに該当するもの）</t>
    </r>
    <r>
      <rPr>
        <sz val="11"/>
        <rFont val="ＭＳ Ｐ明朝"/>
        <family val="1"/>
        <charset val="128"/>
      </rPr>
      <t xml:space="preserve">
４．同（１６）項イ</t>
    </r>
    <r>
      <rPr>
        <sz val="10"/>
        <rFont val="ＭＳ Ｐ明朝"/>
        <family val="1"/>
        <charset val="128"/>
      </rPr>
      <t>（GHに供する部分が（６）項ハに該当するもの）
５．その他【　　　　　　　　　　　　　　　　　　　　　　　　　　　　　　　　　　】</t>
    </r>
    <rPh sb="2" eb="5">
      <t>ショウボウホウ</t>
    </rPh>
    <rPh sb="5" eb="7">
      <t>セコウ</t>
    </rPh>
    <rPh sb="7" eb="8">
      <t>レイ</t>
    </rPh>
    <rPh sb="8" eb="10">
      <t>ベッピョウ</t>
    </rPh>
    <rPh sb="10" eb="11">
      <t>イチ</t>
    </rPh>
    <rPh sb="14" eb="15">
      <t>コウ</t>
    </rPh>
    <rPh sb="22" eb="23">
      <t>ドウ</t>
    </rPh>
    <rPh sb="31" eb="32">
      <t>ドウ</t>
    </rPh>
    <rPh sb="36" eb="37">
      <t>コウ</t>
    </rPh>
    <rPh sb="42" eb="43">
      <t>キョウ</t>
    </rPh>
    <rPh sb="45" eb="47">
      <t>ブブン</t>
    </rPh>
    <rPh sb="51" eb="52">
      <t>コウ</t>
    </rPh>
    <rPh sb="54" eb="56">
      <t>ガイトウ</t>
    </rPh>
    <rPh sb="99" eb="100">
      <t>タ</t>
    </rPh>
    <phoneticPr fontId="9"/>
  </si>
  <si>
    <t>３　ユニットの防火管理者の選任状況等</t>
    <rPh sb="7" eb="9">
      <t>ボウカ</t>
    </rPh>
    <rPh sb="9" eb="12">
      <t>カンリシャ</t>
    </rPh>
    <rPh sb="13" eb="15">
      <t>センニン</t>
    </rPh>
    <rPh sb="15" eb="17">
      <t>ジョウキョウ</t>
    </rPh>
    <rPh sb="17" eb="18">
      <t>ナド</t>
    </rPh>
    <phoneticPr fontId="9"/>
  </si>
  <si>
    <t>項目</t>
    <rPh sb="0" eb="2">
      <t>コウモク</t>
    </rPh>
    <phoneticPr fontId="9"/>
  </si>
  <si>
    <t>届出義務</t>
    <rPh sb="0" eb="2">
      <t>トドケデ</t>
    </rPh>
    <rPh sb="2" eb="4">
      <t>ギム</t>
    </rPh>
    <phoneticPr fontId="9"/>
  </si>
  <si>
    <t>届出の有無</t>
    <rPh sb="0" eb="2">
      <t>トドケデ</t>
    </rPh>
    <rPh sb="3" eb="5">
      <t>ウム</t>
    </rPh>
    <phoneticPr fontId="9"/>
  </si>
  <si>
    <t>届出予定時期
（義務がある場合のみ）</t>
    <rPh sb="0" eb="2">
      <t>トドケデ</t>
    </rPh>
    <rPh sb="2" eb="4">
      <t>ヨテイ</t>
    </rPh>
    <rPh sb="4" eb="6">
      <t>ジキ</t>
    </rPh>
    <phoneticPr fontId="9"/>
  </si>
  <si>
    <t>（「有」or「無」）</t>
    <rPh sb="2" eb="3">
      <t>ア</t>
    </rPh>
    <rPh sb="7" eb="8">
      <t>ナ</t>
    </rPh>
    <phoneticPr fontId="9"/>
  </si>
  <si>
    <r>
      <t>①防火管理者の選任及び届出</t>
    </r>
    <r>
      <rPr>
        <sz val="10"/>
        <rFont val="ＭＳ Ｐ明朝"/>
        <family val="1"/>
        <charset val="128"/>
      </rPr>
      <t>（※２）</t>
    </r>
    <rPh sb="1" eb="3">
      <t>ボウカ</t>
    </rPh>
    <rPh sb="3" eb="6">
      <t>カンリシャ</t>
    </rPh>
    <rPh sb="7" eb="9">
      <t>センニン</t>
    </rPh>
    <rPh sb="9" eb="10">
      <t>オヨ</t>
    </rPh>
    <rPh sb="11" eb="13">
      <t>トドケデ</t>
    </rPh>
    <phoneticPr fontId="9"/>
  </si>
  <si>
    <r>
      <t>②消防計画の作成及び届出</t>
    </r>
    <r>
      <rPr>
        <sz val="10"/>
        <rFont val="ＭＳ Ｐ明朝"/>
        <family val="1"/>
        <charset val="128"/>
      </rPr>
      <t>（※２）</t>
    </r>
    <rPh sb="1" eb="3">
      <t>ショウボウ</t>
    </rPh>
    <rPh sb="3" eb="5">
      <t>ケイカク</t>
    </rPh>
    <rPh sb="6" eb="8">
      <t>サクセイ</t>
    </rPh>
    <rPh sb="8" eb="9">
      <t>オヨ</t>
    </rPh>
    <rPh sb="10" eb="12">
      <t>トドケデ</t>
    </rPh>
    <phoneticPr fontId="9"/>
  </si>
  <si>
    <r>
      <t>⇒①②の届出義務「無」の場合</t>
    </r>
    <r>
      <rPr>
        <sz val="10"/>
        <rFont val="ＭＳ Ｐ明朝"/>
        <family val="1"/>
        <charset val="128"/>
      </rPr>
      <t>（※３）</t>
    </r>
    <rPh sb="4" eb="6">
      <t>トドケデ</t>
    </rPh>
    <rPh sb="6" eb="8">
      <t>ギム</t>
    </rPh>
    <rPh sb="9" eb="10">
      <t>ナ</t>
    </rPh>
    <rPh sb="12" eb="14">
      <t>バアイ</t>
    </rPh>
    <phoneticPr fontId="9"/>
  </si>
  <si>
    <t>●防火責任者（職種：　　　　　　　　　　　　　）　●消防計画作成　　済　　未　</t>
    <rPh sb="1" eb="3">
      <t>ボウカ</t>
    </rPh>
    <rPh sb="3" eb="6">
      <t>セキニンシャ</t>
    </rPh>
    <rPh sb="7" eb="9">
      <t>ショクシュ</t>
    </rPh>
    <rPh sb="26" eb="28">
      <t>ショウボウ</t>
    </rPh>
    <rPh sb="28" eb="30">
      <t>ケイカク</t>
    </rPh>
    <rPh sb="30" eb="32">
      <t>サクセイ</t>
    </rPh>
    <rPh sb="34" eb="35">
      <t>ズ</t>
    </rPh>
    <rPh sb="37" eb="38">
      <t>ミ</t>
    </rPh>
    <phoneticPr fontId="9"/>
  </si>
  <si>
    <t>※２　消防法（昭和２３年７月２４日法律第１８６号）第８条に基づき、防火管理者を定めなければならない建物に該当する場合は、
　　　所管消防署へ①②の届出をする必要があります。</t>
    <rPh sb="3" eb="6">
      <t>ショウボウホウ</t>
    </rPh>
    <rPh sb="7" eb="9">
      <t>ショウワ</t>
    </rPh>
    <rPh sb="11" eb="12">
      <t>ネン</t>
    </rPh>
    <rPh sb="13" eb="14">
      <t>ガツ</t>
    </rPh>
    <rPh sb="16" eb="17">
      <t>カ</t>
    </rPh>
    <rPh sb="17" eb="19">
      <t>ホウリツ</t>
    </rPh>
    <rPh sb="19" eb="20">
      <t>ダイ</t>
    </rPh>
    <rPh sb="23" eb="24">
      <t>ゴウ</t>
    </rPh>
    <rPh sb="25" eb="26">
      <t>ダイ</t>
    </rPh>
    <rPh sb="27" eb="28">
      <t>ジョウ</t>
    </rPh>
    <rPh sb="29" eb="30">
      <t>モト</t>
    </rPh>
    <rPh sb="33" eb="35">
      <t>ボウカ</t>
    </rPh>
    <rPh sb="35" eb="38">
      <t>カンリシャ</t>
    </rPh>
    <rPh sb="39" eb="40">
      <t>サダ</t>
    </rPh>
    <rPh sb="49" eb="51">
      <t>タテモノ</t>
    </rPh>
    <rPh sb="52" eb="54">
      <t>ガイトウ</t>
    </rPh>
    <rPh sb="56" eb="58">
      <t>バアイ</t>
    </rPh>
    <rPh sb="64" eb="66">
      <t>ショカン</t>
    </rPh>
    <rPh sb="73" eb="75">
      <t>トドケデ</t>
    </rPh>
    <rPh sb="78" eb="80">
      <t>ヒツヨウ</t>
    </rPh>
    <phoneticPr fontId="9"/>
  </si>
  <si>
    <t>４　ユニットの消防用設備等の設置状況</t>
    <rPh sb="7" eb="10">
      <t>ショウボウヨウ</t>
    </rPh>
    <rPh sb="10" eb="13">
      <t>セツビトウ</t>
    </rPh>
    <rPh sb="14" eb="16">
      <t>セッチ</t>
    </rPh>
    <rPh sb="16" eb="18">
      <t>ジョウキョウ</t>
    </rPh>
    <phoneticPr fontId="9"/>
  </si>
  <si>
    <t>設置義務</t>
    <rPh sb="0" eb="2">
      <t>セッチ</t>
    </rPh>
    <rPh sb="2" eb="4">
      <t>ギム</t>
    </rPh>
    <phoneticPr fontId="9"/>
  </si>
  <si>
    <t>設置の有無</t>
    <rPh sb="0" eb="2">
      <t>セッチ</t>
    </rPh>
    <rPh sb="3" eb="5">
      <t>ウム</t>
    </rPh>
    <phoneticPr fontId="9"/>
  </si>
  <si>
    <t>設置予定時期
（予定がある場合のみ）</t>
    <rPh sb="0" eb="2">
      <t>セッチ</t>
    </rPh>
    <rPh sb="2" eb="4">
      <t>ヨテイ</t>
    </rPh>
    <rPh sb="4" eb="6">
      <t>ジキ</t>
    </rPh>
    <phoneticPr fontId="9"/>
  </si>
  <si>
    <t>①消火器</t>
    <rPh sb="1" eb="4">
      <t>ショウカキ</t>
    </rPh>
    <phoneticPr fontId="9"/>
  </si>
  <si>
    <t>②スプリンクラー設備</t>
    <rPh sb="8" eb="10">
      <t>セツビ</t>
    </rPh>
    <phoneticPr fontId="9"/>
  </si>
  <si>
    <r>
      <t>③自動火災報知設備</t>
    </r>
    <r>
      <rPr>
        <sz val="10"/>
        <rFont val="ＭＳ Ｐ明朝"/>
        <family val="1"/>
        <charset val="128"/>
      </rPr>
      <t>（※４）</t>
    </r>
    <rPh sb="7" eb="9">
      <t>セツビ</t>
    </rPh>
    <phoneticPr fontId="9"/>
  </si>
  <si>
    <t>④漏電火災警報器</t>
    <rPh sb="1" eb="3">
      <t>ロウデン</t>
    </rPh>
    <rPh sb="3" eb="5">
      <t>カサイ</t>
    </rPh>
    <rPh sb="5" eb="8">
      <t>ケイホウキ</t>
    </rPh>
    <phoneticPr fontId="9"/>
  </si>
  <si>
    <t>⑤消防機関へ通報する火災報知設備</t>
    <rPh sb="1" eb="3">
      <t>ショウボウ</t>
    </rPh>
    <rPh sb="3" eb="5">
      <t>キカン</t>
    </rPh>
    <rPh sb="6" eb="8">
      <t>ツウホウ</t>
    </rPh>
    <rPh sb="10" eb="12">
      <t>カサイ</t>
    </rPh>
    <rPh sb="12" eb="14">
      <t>ホウチ</t>
    </rPh>
    <rPh sb="14" eb="16">
      <t>セツビ</t>
    </rPh>
    <phoneticPr fontId="9"/>
  </si>
  <si>
    <t>⑥避難器具</t>
    <rPh sb="1" eb="3">
      <t>ヒナン</t>
    </rPh>
    <rPh sb="3" eb="5">
      <t>キグ</t>
    </rPh>
    <phoneticPr fontId="9"/>
  </si>
  <si>
    <t>⑦誘導灯</t>
    <rPh sb="1" eb="3">
      <t>ユウドウ</t>
    </rPh>
    <rPh sb="3" eb="4">
      <t>ヒ</t>
    </rPh>
    <phoneticPr fontId="9"/>
  </si>
  <si>
    <t>※４　一般住宅に設置することが義務付けられている「住宅用火災警報器」とは異なるので御注意ください。</t>
    <rPh sb="3" eb="5">
      <t>イッパン</t>
    </rPh>
    <rPh sb="5" eb="7">
      <t>ジュウタク</t>
    </rPh>
    <rPh sb="8" eb="10">
      <t>セッチ</t>
    </rPh>
    <rPh sb="15" eb="18">
      <t>ギムヅ</t>
    </rPh>
    <rPh sb="36" eb="37">
      <t>コト</t>
    </rPh>
    <rPh sb="41" eb="42">
      <t>ゴ</t>
    </rPh>
    <rPh sb="42" eb="44">
      <t>チュウイ</t>
    </rPh>
    <phoneticPr fontId="9"/>
  </si>
  <si>
    <t>　 火災予防条例（昭和３７年３月３１日東京都条例第６５号）第５６条の２に基づき、事業開始の７日前までに</t>
    <rPh sb="2" eb="4">
      <t>カサイ</t>
    </rPh>
    <rPh sb="4" eb="6">
      <t>ヨボウ</t>
    </rPh>
    <rPh sb="6" eb="8">
      <t>ジョウレイ</t>
    </rPh>
    <rPh sb="15" eb="16">
      <t>ガツ</t>
    </rPh>
    <rPh sb="18" eb="19">
      <t>ニチ</t>
    </rPh>
    <rPh sb="29" eb="30">
      <t>ダイ</t>
    </rPh>
    <rPh sb="32" eb="33">
      <t>ジョウ</t>
    </rPh>
    <rPh sb="36" eb="37">
      <t>モト</t>
    </rPh>
    <rPh sb="40" eb="42">
      <t>ジギョウ</t>
    </rPh>
    <rPh sb="42" eb="44">
      <t>カイシ</t>
    </rPh>
    <rPh sb="46" eb="47">
      <t>ニチ</t>
    </rPh>
    <rPh sb="47" eb="48">
      <t>マエ</t>
    </rPh>
    <phoneticPr fontId="9"/>
  </si>
  <si>
    <t>防火対象物の使用開始届出を所管の消防署に届出し、その写しについて、遅滞なく追加提出することを</t>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9"/>
  </si>
  <si>
    <t>を確約いたします。（注：上記３の届出とは異なります。事業者は必ず届出をする必要があります。）</t>
    <rPh sb="30" eb="31">
      <t>カナラ</t>
    </rPh>
    <rPh sb="37" eb="39">
      <t>ヒツヨウ</t>
    </rPh>
    <phoneticPr fontId="9"/>
  </si>
  <si>
    <t>住　 所</t>
    <rPh sb="0" eb="1">
      <t>ジュウ</t>
    </rPh>
    <rPh sb="3" eb="4">
      <t>ショ</t>
    </rPh>
    <phoneticPr fontId="9"/>
  </si>
  <si>
    <t>法人名</t>
    <rPh sb="0" eb="2">
      <t>ホウジン</t>
    </rPh>
    <rPh sb="2" eb="3">
      <t>メイ</t>
    </rPh>
    <phoneticPr fontId="9"/>
  </si>
  <si>
    <t>代表者名</t>
    <rPh sb="0" eb="2">
      <t>ダイヒョウ</t>
    </rPh>
    <rPh sb="2" eb="3">
      <t>シャ</t>
    </rPh>
    <rPh sb="3" eb="4">
      <t>メイ</t>
    </rPh>
    <phoneticPr fontId="9"/>
  </si>
  <si>
    <t>八王子市長　殿</t>
    <rPh sb="0" eb="5">
      <t>ハチオウジシチョウ</t>
    </rPh>
    <rPh sb="6" eb="7">
      <t>ドノ</t>
    </rPh>
    <phoneticPr fontId="9"/>
  </si>
  <si>
    <t>届出予定時期</t>
    <rPh sb="0" eb="2">
      <t>トドケデ</t>
    </rPh>
    <rPh sb="2" eb="4">
      <t>ヨテイ</t>
    </rPh>
    <rPh sb="4" eb="6">
      <t>ジキ</t>
    </rPh>
    <phoneticPr fontId="9"/>
  </si>
  <si>
    <t>（義務がある場合のみ）</t>
    <rPh sb="1" eb="3">
      <t>ギム</t>
    </rPh>
    <rPh sb="6" eb="8">
      <t>バアイ</t>
    </rPh>
    <phoneticPr fontId="9"/>
  </si>
  <si>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rPh sb="3" eb="6">
      <t>ショウボウホウ</t>
    </rPh>
    <rPh sb="7" eb="8">
      <t>モト</t>
    </rPh>
    <rPh sb="10" eb="12">
      <t>トドケデ</t>
    </rPh>
    <rPh sb="12" eb="14">
      <t>ギム</t>
    </rPh>
    <rPh sb="17" eb="19">
      <t>シセツ</t>
    </rPh>
    <rPh sb="25" eb="27">
      <t>キョウドウ</t>
    </rPh>
    <rPh sb="27" eb="29">
      <t>セイカツ</t>
    </rPh>
    <rPh sb="32" eb="33">
      <t>オコナ</t>
    </rPh>
    <rPh sb="34" eb="37">
      <t>ジギョウヌシ</t>
    </rPh>
    <rPh sb="42" eb="46">
      <t>ハチオウジシ</t>
    </rPh>
    <rPh sb="89" eb="93">
      <t>ハチオウジシ</t>
    </rPh>
    <rPh sb="154" eb="156">
      <t>ショカン</t>
    </rPh>
    <rPh sb="156" eb="159">
      <t>ショウボウショ</t>
    </rPh>
    <rPh sb="161" eb="163">
      <t>トドケデ</t>
    </rPh>
    <rPh sb="163" eb="165">
      <t>ギム</t>
    </rPh>
    <phoneticPr fontId="9"/>
  </si>
  <si>
    <t>設置予定時期</t>
    <rPh sb="0" eb="2">
      <t>セッチ</t>
    </rPh>
    <rPh sb="2" eb="4">
      <t>ヨテイ</t>
    </rPh>
    <rPh sb="4" eb="6">
      <t>ジキ</t>
    </rPh>
    <phoneticPr fontId="9"/>
  </si>
  <si>
    <t>（予定がある場合のみ）</t>
    <rPh sb="1" eb="3">
      <t>ヨテイ</t>
    </rPh>
    <rPh sb="6" eb="8">
      <t>バアイ</t>
    </rPh>
    <phoneticPr fontId="9"/>
  </si>
  <si>
    <r>
      <t>防火対象物の使用開始届出を所管の消防署に届出し、その写しについて、</t>
    </r>
    <r>
      <rPr>
        <sz val="10"/>
        <rFont val="ＭＳ Ｐ明朝"/>
        <family val="1"/>
        <charset val="128"/>
      </rPr>
      <t>遅滞なく追加提出することを</t>
    </r>
    <rPh sb="0" eb="2">
      <t>ボウカ</t>
    </rPh>
    <rPh sb="2" eb="5">
      <t>タイショウブツ</t>
    </rPh>
    <rPh sb="6" eb="8">
      <t>シヨウ</t>
    </rPh>
    <rPh sb="8" eb="10">
      <t>カイシ</t>
    </rPh>
    <rPh sb="10" eb="12">
      <t>トドケデ</t>
    </rPh>
    <rPh sb="13" eb="14">
      <t>ショ</t>
    </rPh>
    <rPh sb="14" eb="15">
      <t>カン</t>
    </rPh>
    <rPh sb="16" eb="18">
      <t>ショウボウ</t>
    </rPh>
    <rPh sb="18" eb="19">
      <t>ショ</t>
    </rPh>
    <rPh sb="20" eb="22">
      <t>トドケデ</t>
    </rPh>
    <phoneticPr fontId="9"/>
  </si>
  <si>
    <t>年　　　　月　　　　日</t>
    <rPh sb="0" eb="1">
      <t>ネン</t>
    </rPh>
    <rPh sb="5" eb="6">
      <t>ツキ</t>
    </rPh>
    <rPh sb="10" eb="11">
      <t>ヒ</t>
    </rPh>
    <phoneticPr fontId="9"/>
  </si>
  <si>
    <t>八王子市長　殿</t>
    <rPh sb="0" eb="5">
      <t>ハチオウジシチョウ</t>
    </rPh>
    <rPh sb="5" eb="7">
      <t>トチジ</t>
    </rPh>
    <rPh sb="6" eb="7">
      <t>ドノ</t>
    </rPh>
    <phoneticPr fontId="9"/>
  </si>
  <si>
    <t>消防関係状況確認書</t>
    <phoneticPr fontId="9"/>
  </si>
  <si>
    <t>　１．なし　　２．あり</t>
    <phoneticPr fontId="9"/>
  </si>
  <si>
    <t>※１</t>
    <phoneticPr fontId="9"/>
  </si>
  <si>
    <t>※３　消防法に基づく届出義務のない施設であっても、共同生活援助を行う事業主はすべて、八王子市指定障害福祉サービス
　　　の事業等の人員、設備及び運営の基準に関する条例（平成２６年八王子市条例第４７号）等に基づき、防火管理について責
　　　任者を定め、その者に消防計画に準ずる計画を策定させる必要があります。（所管消防署への届出義務はありません。）</t>
    <phoneticPr fontId="9"/>
  </si>
  <si>
    <t>令和　　年　　月　　日</t>
    <rPh sb="0" eb="2">
      <t>レイワ</t>
    </rPh>
    <rPh sb="4" eb="5">
      <t>ネン</t>
    </rPh>
    <rPh sb="7" eb="8">
      <t>ガツ</t>
    </rPh>
    <rPh sb="10" eb="11">
      <t>ニチ</t>
    </rPh>
    <phoneticPr fontId="9"/>
  </si>
  <si>
    <t>　　　○療養介護にあっては、生活支援員</t>
    <rPh sb="4" eb="6">
      <t>リョウヨウ</t>
    </rPh>
    <rPh sb="6" eb="8">
      <t>カイゴ</t>
    </rPh>
    <rPh sb="14" eb="16">
      <t>セイカツ</t>
    </rPh>
    <rPh sb="16" eb="18">
      <t>シエン</t>
    </rPh>
    <rPh sb="18" eb="19">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</si>
  <si>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</si>
  <si>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令和元年５月１日</t>
    <rPh sb="0" eb="2">
      <t>レイワ</t>
    </rPh>
    <rPh sb="2" eb="3">
      <t>モト</t>
    </rPh>
    <rPh sb="3" eb="4">
      <t>ネン</t>
    </rPh>
    <rPh sb="5" eb="6">
      <t>ガツ</t>
    </rPh>
    <rPh sb="7" eb="8">
      <t>ニチ</t>
    </rPh>
    <phoneticPr fontId="9"/>
  </si>
  <si>
    <t>令和　　　　年　　　　月　　　　日</t>
    <rPh sb="0" eb="2">
      <t>レイワ</t>
    </rPh>
    <rPh sb="6" eb="7">
      <t>ネン</t>
    </rPh>
    <rPh sb="11" eb="12">
      <t>ガツ</t>
    </rPh>
    <rPh sb="16" eb="17">
      <t>ニチ</t>
    </rPh>
    <phoneticPr fontId="9"/>
  </si>
  <si>
    <t>令和　　　年　　　月　　　日</t>
    <rPh sb="0" eb="2">
      <t>レイワ</t>
    </rPh>
    <rPh sb="5" eb="6">
      <t>ネン</t>
    </rPh>
    <rPh sb="9" eb="10">
      <t>ガツ</t>
    </rPh>
    <rPh sb="13" eb="14">
      <t>ニチ</t>
    </rPh>
    <phoneticPr fontId="9"/>
  </si>
  <si>
    <t>法人(団体)名、施設又は事業所所在地及び名称</t>
  </si>
  <si>
    <t>（生年月日　　年　　月　　日）</t>
    <rPh sb="1" eb="3">
      <t>セイネン</t>
    </rPh>
    <rPh sb="3" eb="5">
      <t>ガッピ</t>
    </rPh>
    <rPh sb="7" eb="8">
      <t>ネン</t>
    </rPh>
    <rPh sb="10" eb="11">
      <t>ガツ</t>
    </rPh>
    <rPh sb="13" eb="14">
      <t>ニチ</t>
    </rPh>
    <phoneticPr fontId="9"/>
  </si>
  <si>
    <t>　　〒
　　</t>
    <phoneticPr fontId="9"/>
  </si>
  <si>
    <t>施設・事業所の種別</t>
    <rPh sb="0" eb="2">
      <t>シセツ</t>
    </rPh>
    <rPh sb="3" eb="6">
      <t>ジギョウショ</t>
    </rPh>
    <rPh sb="7" eb="9">
      <t>シュベツ</t>
    </rPh>
    <phoneticPr fontId="9"/>
  </si>
  <si>
    <t>業務期間</t>
    <rPh sb="0" eb="2">
      <t>ギョウム</t>
    </rPh>
    <rPh sb="2" eb="4">
      <t>キカン</t>
    </rPh>
    <phoneticPr fontId="9"/>
  </si>
  <si>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9"/>
  </si>
  <si>
    <t>常勤　　・　　非常勤（実勤務日数：　　　　　日）</t>
    <rPh sb="0" eb="2">
      <t>ジョウキン</t>
    </rPh>
    <rPh sb="7" eb="10">
      <t>ヒジョウキン</t>
    </rPh>
    <rPh sb="11" eb="12">
      <t>ジツ</t>
    </rPh>
    <rPh sb="12" eb="14">
      <t>キンム</t>
    </rPh>
    <rPh sb="14" eb="16">
      <t>ニッスウ</t>
    </rPh>
    <rPh sb="22" eb="23">
      <t>ニチ</t>
    </rPh>
    <phoneticPr fontId="9"/>
  </si>
  <si>
    <t>職名</t>
    <rPh sb="0" eb="2">
      <t>ショクメイ</t>
    </rPh>
    <phoneticPr fontId="9"/>
  </si>
  <si>
    <t>業務内容</t>
    <rPh sb="0" eb="2">
      <t>ギョウム</t>
    </rPh>
    <rPh sb="2" eb="4">
      <t>ナイヨウ</t>
    </rPh>
    <phoneticPr fontId="9"/>
  </si>
  <si>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9"/>
  </si>
  <si>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9"/>
  </si>
  <si>
    <t>○○　○○</t>
    <phoneticPr fontId="9"/>
  </si>
  <si>
    <t>０４２－○○○－○○○○</t>
    <phoneticPr fontId="9"/>
  </si>
  <si>
    <t>社会福祉法人△△
○○グループホーム</t>
    <rPh sb="0" eb="2">
      <t>シャカイ</t>
    </rPh>
    <rPh sb="2" eb="4">
      <t>フクシ</t>
    </rPh>
    <rPh sb="4" eb="6">
      <t>ホウジン</t>
    </rPh>
    <phoneticPr fontId="9"/>
  </si>
  <si>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9"/>
  </si>
  <si>
    <t>平成</t>
    <rPh sb="0" eb="2">
      <t>ヘイセイ</t>
    </rPh>
    <phoneticPr fontId="9"/>
  </si>
  <si>
    <t>月</t>
    <rPh sb="0" eb="1">
      <t>ツキ</t>
    </rPh>
    <phoneticPr fontId="9"/>
  </si>
  <si>
    <t>（設置者）</t>
    <rPh sb="1" eb="3">
      <t>セッチ</t>
    </rPh>
    <rPh sb="3" eb="4">
      <t>シャ</t>
    </rPh>
    <phoneticPr fontId="9"/>
  </si>
  <si>
    <t>このことについて、下記のとおり関係書類を添えて届け出ます。</t>
  </si>
  <si>
    <t>事業者（法人）番号</t>
    <rPh sb="0" eb="3">
      <t>ジギョウシャ</t>
    </rPh>
    <rPh sb="4" eb="6">
      <t>ホウジン</t>
    </rPh>
    <rPh sb="7" eb="9">
      <t>バンゴウ</t>
    </rPh>
    <phoneticPr fontId="9"/>
  </si>
  <si>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</si>
  <si>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</si>
  <si>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9"/>
  </si>
  <si>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</si>
  <si>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</si>
  <si>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</si>
  <si>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</si>
  <si>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</si>
  <si>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9"/>
  </si>
  <si>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9"/>
  </si>
  <si>
    <t>八王子市長　殿</t>
    <rPh sb="0" eb="3">
      <t>ハチオウジ</t>
    </rPh>
    <rPh sb="3" eb="5">
      <t>シチョウ</t>
    </rPh>
    <rPh sb="6" eb="7">
      <t>ドノ</t>
    </rPh>
    <phoneticPr fontId="9"/>
  </si>
  <si>
    <t>事業所一覧　　（参考様式）</t>
    <phoneticPr fontId="9"/>
  </si>
  <si>
    <t>事業
所数</t>
    <rPh sb="0" eb="2">
      <t>ジギョウ</t>
    </rPh>
    <rPh sb="3" eb="4">
      <t>ショ</t>
    </rPh>
    <rPh sb="4" eb="5">
      <t>スウ</t>
    </rPh>
    <phoneticPr fontId="9"/>
  </si>
  <si>
    <t>サービス種類</t>
    <rPh sb="4" eb="6">
      <t>シュルイ</t>
    </rPh>
    <phoneticPr fontId="9"/>
  </si>
  <si>
    <t>指定年月日</t>
    <rPh sb="0" eb="2">
      <t>シテイ</t>
    </rPh>
    <rPh sb="2" eb="5">
      <t>ネンガッピ</t>
    </rPh>
    <phoneticPr fontId="9"/>
  </si>
  <si>
    <t>所　在　地</t>
    <rPh sb="0" eb="1">
      <t>トコロ</t>
    </rPh>
    <rPh sb="2" eb="3">
      <t>ザイ</t>
    </rPh>
    <rPh sb="4" eb="5">
      <t>チ</t>
    </rPh>
    <phoneticPr fontId="9"/>
  </si>
  <si>
    <t>平成　年　月　日</t>
    <phoneticPr fontId="9"/>
  </si>
  <si>
    <t>平成　年　月　日</t>
    <rPh sb="0" eb="2">
      <t>ヘイセイ</t>
    </rPh>
    <rPh sb="3" eb="4">
      <t>ネン</t>
    </rPh>
    <rPh sb="5" eb="6">
      <t>ガツ</t>
    </rPh>
    <rPh sb="7" eb="8">
      <t>ニチ</t>
    </rPh>
    <phoneticPr fontId="9"/>
  </si>
  <si>
    <t>事業所一覧　　（参考様式）</t>
    <phoneticPr fontId="9"/>
  </si>
  <si>
    <t>○○訪問介護センター</t>
    <phoneticPr fontId="9"/>
  </si>
  <si>
    <t>居宅介護</t>
    <phoneticPr fontId="9"/>
  </si>
  <si>
    <t>東京都千代田区○－△－□</t>
    <phoneticPr fontId="9"/>
  </si>
  <si>
    <t>○○訪問介護センター</t>
  </si>
  <si>
    <t>重度訪問介護</t>
    <rPh sb="0" eb="2">
      <t>ジュウド</t>
    </rPh>
    <rPh sb="2" eb="4">
      <t>ホウモン</t>
    </rPh>
    <rPh sb="4" eb="6">
      <t>カイゴ</t>
    </rPh>
    <phoneticPr fontId="9"/>
  </si>
  <si>
    <t>同行援護</t>
    <rPh sb="0" eb="2">
      <t>ドウコウ</t>
    </rPh>
    <rPh sb="2" eb="4">
      <t>エンゴ</t>
    </rPh>
    <phoneticPr fontId="9"/>
  </si>
  <si>
    <t>○○訪問介護センター</t>
    <rPh sb="2" eb="4">
      <t>ホウモン</t>
    </rPh>
    <rPh sb="4" eb="6">
      <t>カイゴ</t>
    </rPh>
    <phoneticPr fontId="9"/>
  </si>
  <si>
    <t>行動援護</t>
    <rPh sb="0" eb="2">
      <t>コウドウ</t>
    </rPh>
    <rPh sb="2" eb="4">
      <t>エンゴ</t>
    </rPh>
    <phoneticPr fontId="9"/>
  </si>
  <si>
    <t>△△訪問介護センター</t>
    <rPh sb="2" eb="4">
      <t>ホウモン</t>
    </rPh>
    <rPh sb="4" eb="6">
      <t>カイゴ</t>
    </rPh>
    <phoneticPr fontId="9"/>
  </si>
  <si>
    <t>東京都港区●－▲－■</t>
    <phoneticPr fontId="9"/>
  </si>
  <si>
    <t>□□訪問介護センター</t>
    <rPh sb="2" eb="4">
      <t>ホウモン</t>
    </rPh>
    <rPh sb="4" eb="6">
      <t>カイゴ</t>
    </rPh>
    <phoneticPr fontId="9"/>
  </si>
  <si>
    <t>居宅介護</t>
    <rPh sb="0" eb="2">
      <t>キョタク</t>
    </rPh>
    <rPh sb="2" eb="4">
      <t>カイゴ</t>
    </rPh>
    <phoneticPr fontId="9"/>
  </si>
  <si>
    <t>東京都新宿区◎－▽－■</t>
    <rPh sb="3" eb="5">
      <t>シンジュク</t>
    </rPh>
    <phoneticPr fontId="9"/>
  </si>
  <si>
    <t>共同生活援助事業所における耐震化に関する調査票</t>
    <phoneticPr fontId="9"/>
  </si>
  <si>
    <t>法人名　 ：</t>
    <rPh sb="0" eb="2">
      <t>ホウジン</t>
    </rPh>
    <rPh sb="2" eb="3">
      <t>メイ</t>
    </rPh>
    <phoneticPr fontId="9"/>
  </si>
  <si>
    <t>事業所名：</t>
    <rPh sb="0" eb="3">
      <t>ジギョウショ</t>
    </rPh>
    <rPh sb="3" eb="4">
      <t>メイ</t>
    </rPh>
    <phoneticPr fontId="9"/>
  </si>
  <si>
    <t>事業種別：</t>
    <rPh sb="0" eb="2">
      <t>ジギョウ</t>
    </rPh>
    <rPh sb="2" eb="4">
      <t>シュベツ</t>
    </rPh>
    <phoneticPr fontId="9"/>
  </si>
  <si>
    <t>（１）</t>
    <phoneticPr fontId="9"/>
  </si>
  <si>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9"/>
  </si>
  <si>
    <t>E-Mail①：</t>
    <phoneticPr fontId="9"/>
  </si>
  <si>
    <t>E-Mail②：</t>
    <phoneticPr fontId="9"/>
  </si>
  <si>
    <t>E-Mail③：</t>
    <phoneticPr fontId="9"/>
  </si>
  <si>
    <t>（２）</t>
    <phoneticPr fontId="9"/>
  </si>
  <si>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9"/>
  </si>
  <si>
    <t>E-Mail：</t>
    <phoneticPr fontId="9"/>
  </si>
  <si>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9"/>
  </si>
  <si>
    <t>第３１号様式</t>
    <rPh sb="0" eb="1">
      <t>ダイ</t>
    </rPh>
    <rPh sb="3" eb="4">
      <t>ゴウ</t>
    </rPh>
    <rPh sb="4" eb="6">
      <t>ヨウシキ</t>
    </rPh>
    <phoneticPr fontId="9"/>
  </si>
  <si>
    <t>社会福祉法人○○○会</t>
    <rPh sb="0" eb="2">
      <t>シャカイ</t>
    </rPh>
    <rPh sb="2" eb="4">
      <t>フクシ</t>
    </rPh>
    <rPh sb="4" eb="6">
      <t>ホウジン</t>
    </rPh>
    <rPh sb="9" eb="10">
      <t>カイ</t>
    </rPh>
    <phoneticPr fontId="9"/>
  </si>
  <si>
    <t>八王子　太郎</t>
    <rPh sb="0" eb="3">
      <t>ハチオウジ</t>
    </rPh>
    <rPh sb="4" eb="6">
      <t>タロウ</t>
    </rPh>
    <phoneticPr fontId="9"/>
  </si>
  <si>
    <r>
      <t>変　更　が　あ　っ　た　事　項</t>
    </r>
    <r>
      <rPr>
        <sz val="11"/>
        <rFont val="ＭＳ 明朝"/>
        <family val="1"/>
        <charset val="128"/>
      </rPr>
      <t xml:space="preserve">
（該当の項目すべてに○をつける）</t>
    </r>
    <phoneticPr fontId="9"/>
  </si>
  <si>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9"/>
  </si>
  <si>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9"/>
  </si>
  <si>
    <t>夜間支援等体制加算（Ⅳ）・（Ⅴ）・（Ⅵ）</t>
    <phoneticPr fontId="9"/>
  </si>
  <si>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9"/>
  </si>
  <si>
    <t>滞在時間</t>
    <rPh sb="0" eb="2">
      <t>タイザイ</t>
    </rPh>
    <rPh sb="2" eb="4">
      <t>ジカン</t>
    </rPh>
    <phoneticPr fontId="9"/>
  </si>
  <si>
    <t>滞在時間</t>
    <rPh sb="0" eb="4">
      <t>タイザイジカン</t>
    </rPh>
    <phoneticPr fontId="9"/>
  </si>
  <si>
    <t>夜間支援等体制加算の種類</t>
    <rPh sb="4" eb="5">
      <t>トウ</t>
    </rPh>
    <rPh sb="5" eb="7">
      <t>タイセイ</t>
    </rPh>
    <rPh sb="7" eb="9">
      <t>カサン</t>
    </rPh>
    <rPh sb="10" eb="12">
      <t>シュルイ</t>
    </rPh>
    <phoneticPr fontId="9"/>
  </si>
  <si>
    <t>夜間支援従事者⑥</t>
    <rPh sb="0" eb="7">
      <t>ヤカンシエンジュウジシャ</t>
    </rPh>
    <phoneticPr fontId="9"/>
  </si>
  <si>
    <t>夜間支援従事者⑦</t>
    <rPh sb="0" eb="7">
      <t>ヤカンシエンジュウジシャ</t>
    </rPh>
    <phoneticPr fontId="9"/>
  </si>
  <si>
    <t>夜間支援従事者が待機している場所</t>
    <rPh sb="0" eb="2">
      <t>ヤカン</t>
    </rPh>
    <rPh sb="2" eb="4">
      <t>シエン</t>
    </rPh>
    <rPh sb="4" eb="7">
      <t>ジュウジシャ</t>
    </rPh>
    <rPh sb="8" eb="10">
      <t>タイキ</t>
    </rPh>
    <rPh sb="14" eb="16">
      <t>バショ</t>
    </rPh>
    <phoneticPr fontId="9"/>
  </si>
  <si>
    <t>夜間支援従事者⑥</t>
    <rPh sb="0" eb="2">
      <t>ヤカン</t>
    </rPh>
    <rPh sb="2" eb="4">
      <t>シエン</t>
    </rPh>
    <rPh sb="4" eb="7">
      <t>ジュウジシャ</t>
    </rPh>
    <phoneticPr fontId="9"/>
  </si>
  <si>
    <t>夜間支援従事者⑦</t>
    <rPh sb="0" eb="2">
      <t>ヤカン</t>
    </rPh>
    <rPh sb="2" eb="4">
      <t>シエン</t>
    </rPh>
    <rPh sb="4" eb="7">
      <t>ジュウジシャ</t>
    </rPh>
    <phoneticPr fontId="9"/>
  </si>
  <si>
    <t>夜間支援体制を確保している夜間及び深夜の時間帯</t>
    <phoneticPr fontId="9"/>
  </si>
  <si>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9"/>
  </si>
  <si>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9"/>
  </si>
  <si>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9"/>
  </si>
  <si>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9"/>
  </si>
  <si>
    <t>夜間支援従事者
⑤</t>
    <phoneticPr fontId="9"/>
  </si>
  <si>
    <t>夜間支援従事者
④</t>
    <phoneticPr fontId="9"/>
  </si>
  <si>
    <t>　　年　　月　　日</t>
    <phoneticPr fontId="9"/>
  </si>
  <si>
    <t>　　年　　月　　日</t>
    <rPh sb="2" eb="3">
      <t>ネン</t>
    </rPh>
    <rPh sb="5" eb="6">
      <t>ガツ</t>
    </rPh>
    <rPh sb="8" eb="9">
      <t>ニチ</t>
    </rPh>
    <phoneticPr fontId="9"/>
  </si>
  <si>
    <t>医療連携体制加算（Ⅶ）について</t>
    <rPh sb="0" eb="2">
      <t>イリョウ</t>
    </rPh>
    <rPh sb="2" eb="4">
      <t>レンケイ</t>
    </rPh>
    <rPh sb="4" eb="6">
      <t>タイセイ</t>
    </rPh>
    <rPh sb="6" eb="8">
      <t>カサン</t>
    </rPh>
    <phoneticPr fontId="9"/>
  </si>
  <si>
    <t>※５</t>
    <phoneticPr fontId="9"/>
  </si>
  <si>
    <t>※４</t>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</si>
  <si>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</si>
  <si>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※２</t>
    <phoneticPr fontId="9"/>
  </si>
  <si>
    <t>　１．なし　　２．あり</t>
    <phoneticPr fontId="42"/>
  </si>
  <si>
    <t>　　　</t>
    <phoneticPr fontId="49"/>
  </si>
  <si>
    <t>※１：多機能型事業所等については、当該多機能型事業所全体で、加算要件の利用者数や配置割合の計算を行
　　　うこと。</t>
    <phoneticPr fontId="4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</si>
  <si>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9"/>
  </si>
  <si>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9"/>
  </si>
  <si>
    <t>身体障害者手帳の写し、従業者の勤務体制一覧表、組織体制図</t>
    <rPh sb="0" eb="2">
      <t>シンタイ</t>
    </rPh>
    <rPh sb="2" eb="5">
      <t>ショウガイシャ</t>
    </rPh>
    <rPh sb="5" eb="7">
      <t>テチョウ</t>
    </rPh>
    <rPh sb="8" eb="9">
      <t>ウツ</t>
    </rPh>
    <rPh sb="11" eb="14">
      <t>ジュウギョウシャ</t>
    </rPh>
    <phoneticPr fontId="49"/>
  </si>
  <si>
    <t>添付書類</t>
  </si>
  <si>
    <t>資格・研修名等</t>
  </si>
  <si>
    <t>加配される従業者の氏名</t>
  </si>
  <si>
    <t>(G)＞＝ (F)</t>
    <phoneticPr fontId="49"/>
  </si>
  <si>
    <t>人</t>
  </si>
  <si>
    <t>加配される従業者の数　(G)</t>
    <phoneticPr fontId="49"/>
  </si>
  <si>
    <t>利用者数 (A)　÷　40　＝ (F)</t>
    <phoneticPr fontId="49"/>
  </si>
  <si>
    <t>２　加配される従業者の状況</t>
  </si>
  <si>
    <t>合　計 (E)</t>
    <phoneticPr fontId="49"/>
  </si>
  <si>
    <t>日</t>
  </si>
  <si>
    <t>前年度の開所日数 (D)</t>
    <phoneticPr fontId="49"/>
  </si>
  <si>
    <t>前年度利用日数</t>
  </si>
  <si>
    <t>手帳の等級</t>
  </si>
  <si>
    <t>手帳の種類</t>
  </si>
  <si>
    <t>該当利用者の氏名</t>
  </si>
  <si>
    <t>(C)＞＝(B)</t>
    <phoneticPr fontId="49"/>
  </si>
  <si>
    <t>加算要件に該当する利用者の数 (C)＝(E)／(D)</t>
    <phoneticPr fontId="49"/>
  </si>
  <si>
    <t>うち５０％　　　　　(B)＝ (A)×0.5</t>
    <phoneticPr fontId="49"/>
  </si>
  <si>
    <t>当該事業所の前年度の平均実利用者数　(A)</t>
    <phoneticPr fontId="49"/>
  </si>
  <si>
    <t>１　利用者の状況</t>
  </si>
  <si>
    <t>１　新規　　　　　２　変更　　　　　３　終了</t>
    <phoneticPr fontId="49"/>
  </si>
  <si>
    <r>
      <t>異動区分</t>
    </r>
    <r>
      <rPr>
        <sz val="8"/>
        <color rgb="FF000000"/>
        <rFont val="HGｺﾞｼｯｸM"/>
        <family val="3"/>
        <charset val="128"/>
      </rPr>
      <t>※2</t>
    </r>
    <phoneticPr fontId="49"/>
  </si>
  <si>
    <t>有　・　無</t>
  </si>
  <si>
    <r>
      <t>多機能型の実施</t>
    </r>
    <r>
      <rPr>
        <sz val="8"/>
        <color rgb="FF000000"/>
        <rFont val="HGｺﾞｼｯｸM"/>
        <family val="3"/>
        <charset val="128"/>
      </rPr>
      <t>※1</t>
    </r>
    <phoneticPr fontId="49"/>
  </si>
  <si>
    <t>サービスの種類</t>
  </si>
  <si>
    <t>事業所の名称</t>
  </si>
  <si>
    <t>視覚・聴覚言語障害者支援体制加算（Ⅰ）に関する届出書</t>
    <phoneticPr fontId="49"/>
  </si>
  <si>
    <t>年　　月　　日</t>
    <rPh sb="0" eb="1">
      <t>ネン</t>
    </rPh>
    <rPh sb="3" eb="4">
      <t>ツキ</t>
    </rPh>
    <rPh sb="6" eb="7">
      <t>ヒ</t>
    </rPh>
    <phoneticPr fontId="9"/>
  </si>
  <si>
    <t>年　　月　　日</t>
    <rPh sb="0" eb="1">
      <t>ネン</t>
    </rPh>
    <rPh sb="3" eb="4">
      <t>ツキ</t>
    </rPh>
    <rPh sb="6" eb="7">
      <t>ヒ</t>
    </rPh>
    <phoneticPr fontId="49"/>
  </si>
  <si>
    <t>(G)＞＝(F)</t>
    <phoneticPr fontId="49"/>
  </si>
  <si>
    <t>利用者数 (A)　÷　50　＝ (F)</t>
    <phoneticPr fontId="49"/>
  </si>
  <si>
    <t>うち３０％　　　　　(B)＝ (A)×0.3</t>
    <phoneticPr fontId="49"/>
  </si>
  <si>
    <t>有・無</t>
    <phoneticPr fontId="49"/>
  </si>
  <si>
    <t>視覚・聴覚言語障害者支援体制加算（Ⅱ）に関する届出書</t>
    <phoneticPr fontId="49"/>
  </si>
  <si>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9"/>
  </si>
  <si>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9"/>
  </si>
  <si>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9"/>
  </si>
  <si>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9"/>
  </si>
  <si>
    <t>利用者数を
20で除した数
（必要数）</t>
    <rPh sb="0" eb="2">
      <t>リヨウ</t>
    </rPh>
    <rPh sb="2" eb="3">
      <t>シャ</t>
    </rPh>
    <rPh sb="3" eb="4">
      <t>スウ</t>
    </rPh>
    <rPh sb="9" eb="10">
      <t>ジョ</t>
    </rPh>
    <rPh sb="12" eb="13">
      <t>スウ</t>
    </rPh>
    <rPh sb="15" eb="18">
      <t>ヒツヨウスウ</t>
    </rPh>
    <phoneticPr fontId="9"/>
  </si>
  <si>
    <t>該当
・
非該当</t>
    <phoneticPr fontId="9"/>
  </si>
  <si>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9"/>
  </si>
  <si>
    <t>前年度の平均利用者数</t>
    <rPh sb="0" eb="3">
      <t>ゼンネンド</t>
    </rPh>
    <rPh sb="4" eb="10">
      <t>ヘイキンリヨウシャスウ</t>
    </rPh>
    <phoneticPr fontId="9"/>
  </si>
  <si>
    <t>看護職員の必要数
（共同生活援助のみ）</t>
    <rPh sb="0" eb="2">
      <t>カンゴ</t>
    </rPh>
    <rPh sb="2" eb="4">
      <t>ショクイン</t>
    </rPh>
    <rPh sb="5" eb="8">
      <t>ヒツヨウスウ</t>
    </rPh>
    <rPh sb="10" eb="16">
      <t>キョウドウセイカツエンジョ</t>
    </rPh>
    <phoneticPr fontId="9"/>
  </si>
  <si>
    <t>准看護師</t>
    <rPh sb="0" eb="4">
      <t>ジュンカンゴシ</t>
    </rPh>
    <phoneticPr fontId="9"/>
  </si>
  <si>
    <t>看護師</t>
    <rPh sb="0" eb="3">
      <t>カンゴシ</t>
    </rPh>
    <phoneticPr fontId="9"/>
  </si>
  <si>
    <t>該当
・
非該当</t>
    <rPh sb="0" eb="2">
      <t>ガイトウ</t>
    </rPh>
    <rPh sb="7" eb="10">
      <t>ヒガイトウ</t>
    </rPh>
    <phoneticPr fontId="9"/>
  </si>
  <si>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9"/>
  </si>
  <si>
    <t>保健師</t>
    <rPh sb="0" eb="3">
      <t>ホケンシ</t>
    </rPh>
    <phoneticPr fontId="9"/>
  </si>
  <si>
    <t>看護職員の配置状況
（常勤換算）</t>
    <rPh sb="0" eb="2">
      <t>カンゴ</t>
    </rPh>
    <rPh sb="2" eb="4">
      <t>ショクイン</t>
    </rPh>
    <rPh sb="5" eb="7">
      <t>ハイチ</t>
    </rPh>
    <rPh sb="7" eb="9">
      <t>ジョウキョウ</t>
    </rPh>
    <rPh sb="11" eb="13">
      <t>ジョウキン</t>
    </rPh>
    <rPh sb="13" eb="15">
      <t>カンザン</t>
    </rPh>
    <phoneticPr fontId="9"/>
  </si>
  <si>
    <t>５　共同生活援助</t>
    <rPh sb="2" eb="8">
      <t>キョウドウセイカツエンジョ</t>
    </rPh>
    <phoneticPr fontId="9"/>
  </si>
  <si>
    <t>看護職員配置加算（Ⅱ）</t>
    <rPh sb="0" eb="2">
      <t>カンゴ</t>
    </rPh>
    <rPh sb="2" eb="4">
      <t>ショクイン</t>
    </rPh>
    <rPh sb="4" eb="6">
      <t>ハイチ</t>
    </rPh>
    <rPh sb="6" eb="8">
      <t>カサン</t>
    </rPh>
    <phoneticPr fontId="9"/>
  </si>
  <si>
    <t>４　宿泊型自立訓練</t>
    <phoneticPr fontId="9"/>
  </si>
  <si>
    <t>看護職員配置加算（Ⅰ）</t>
    <rPh sb="0" eb="2">
      <t>カンゴ</t>
    </rPh>
    <rPh sb="2" eb="4">
      <t>ショクイン</t>
    </rPh>
    <rPh sb="4" eb="6">
      <t>ハイチ</t>
    </rPh>
    <rPh sb="6" eb="8">
      <t>カサン</t>
    </rPh>
    <phoneticPr fontId="9"/>
  </si>
  <si>
    <t>３　生活訓練</t>
    <rPh sb="2" eb="4">
      <t>セイカツ</t>
    </rPh>
    <rPh sb="4" eb="6">
      <t>クンレン</t>
    </rPh>
    <phoneticPr fontId="9"/>
  </si>
  <si>
    <t>常勤看護職員等配置加算</t>
    <rPh sb="0" eb="2">
      <t>ジョウキン</t>
    </rPh>
    <rPh sb="2" eb="4">
      <t>カンゴ</t>
    </rPh>
    <rPh sb="4" eb="6">
      <t>ショクイン</t>
    </rPh>
    <rPh sb="6" eb="7">
      <t>トウ</t>
    </rPh>
    <rPh sb="7" eb="9">
      <t>ハイチ</t>
    </rPh>
    <rPh sb="9" eb="11">
      <t>カサン</t>
    </rPh>
    <phoneticPr fontId="9"/>
  </si>
  <si>
    <t>２　短期入所</t>
    <rPh sb="2" eb="4">
      <t>タンキ</t>
    </rPh>
    <rPh sb="4" eb="6">
      <t>ニュウショ</t>
    </rPh>
    <phoneticPr fontId="9"/>
  </si>
  <si>
    <t>常勤看護職員等配置加算</t>
    <phoneticPr fontId="9"/>
  </si>
  <si>
    <t>１　生活介護</t>
    <rPh sb="4" eb="6">
      <t>カイゴ</t>
    </rPh>
    <phoneticPr fontId="9"/>
  </si>
  <si>
    <t>サービスの種類
算定する加算の区分</t>
    <rPh sb="5" eb="7">
      <t>シュルイ</t>
    </rPh>
    <rPh sb="8" eb="10">
      <t>サンテイ</t>
    </rPh>
    <rPh sb="12" eb="14">
      <t>カサン</t>
    </rPh>
    <rPh sb="15" eb="17">
      <t>クブン</t>
    </rPh>
    <phoneticPr fontId="9"/>
  </si>
  <si>
    <t>１　新規　　　２　継続　　　３　変更　　　４　終了</t>
    <rPh sb="2" eb="4">
      <t>シンキ</t>
    </rPh>
    <rPh sb="9" eb="11">
      <t>ケイゾク</t>
    </rPh>
    <rPh sb="16" eb="18">
      <t>ヘンコウ</t>
    </rPh>
    <rPh sb="23" eb="25">
      <t>シュウリョウ</t>
    </rPh>
    <phoneticPr fontId="9"/>
  </si>
  <si>
    <t>異動区分</t>
    <rPh sb="0" eb="1">
      <t>イ</t>
    </rPh>
    <rPh sb="1" eb="2">
      <t>ドウ</t>
    </rPh>
    <rPh sb="2" eb="3">
      <t>ク</t>
    </rPh>
    <rPh sb="3" eb="4">
      <t>ブン</t>
    </rPh>
    <phoneticPr fontId="9"/>
  </si>
  <si>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9"/>
  </si>
  <si>
    <r>
      <t>　　</t>
    </r>
    <r>
      <rPr>
        <sz val="12"/>
        <color rgb="FFFF0000"/>
        <rFont val="HGｺﾞｼｯｸM"/>
        <family val="3"/>
        <charset val="128"/>
      </rPr>
      <t>　</t>
    </r>
    <r>
      <rPr>
        <sz val="12"/>
        <rFont val="HGｺﾞｼｯｸM"/>
        <family val="3"/>
        <charset val="128"/>
      </rPr>
      <t>年　　　月　　　日</t>
    </r>
    <phoneticPr fontId="9"/>
  </si>
  <si>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9"/>
  </si>
  <si>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9"/>
  </si>
  <si>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9"/>
  </si>
  <si>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9"/>
  </si>
  <si>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9"/>
  </si>
  <si>
    <t>（　　あり　　・　　なし　　）</t>
    <phoneticPr fontId="42"/>
  </si>
  <si>
    <t>中核的人材養成研修修了者　配置</t>
    <phoneticPr fontId="42"/>
  </si>
  <si>
    <t>喀痰吸引等研修（第３号）</t>
    <rPh sb="0" eb="2">
      <t>カクタン</t>
    </rPh>
    <rPh sb="2" eb="4">
      <t>キュウイン</t>
    </rPh>
    <rPh sb="4" eb="5">
      <t>トウ</t>
    </rPh>
    <rPh sb="5" eb="7">
      <t>ケンシュウ</t>
    </rPh>
    <rPh sb="8" eb="9">
      <t>ダイ</t>
    </rPh>
    <rPh sb="10" eb="11">
      <t>ゴウ</t>
    </rPh>
    <phoneticPr fontId="9"/>
  </si>
  <si>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9"/>
  </si>
  <si>
    <t>強度行動障害支援者養成研修（実践研修）</t>
    <rPh sb="14" eb="16">
      <t>ジッセン</t>
    </rPh>
    <phoneticPr fontId="9"/>
  </si>
  <si>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9"/>
  </si>
  <si>
    <t>１　新規　　　　２　変更　　　　３　終了</t>
    <phoneticPr fontId="4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</si>
  <si>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9"/>
  </si>
  <si>
    <t>年　　月　　日</t>
    <rPh sb="0" eb="1">
      <t>ネン</t>
    </rPh>
    <rPh sb="3" eb="4">
      <t>ツキ</t>
    </rPh>
    <rPh sb="6" eb="7">
      <t>ヒ</t>
    </rPh>
    <phoneticPr fontId="42"/>
  </si>
  <si>
    <t>※添付書類：社会福祉士又は精神保健福祉士の資格証</t>
    <rPh sb="1" eb="3">
      <t>テンプ</t>
    </rPh>
    <rPh sb="3" eb="5">
      <t>ショルイ</t>
    </rPh>
    <rPh sb="21" eb="23">
      <t>シカク</t>
    </rPh>
    <rPh sb="23" eb="24">
      <t>ショウ</t>
    </rPh>
    <phoneticPr fontId="42"/>
  </si>
  <si>
    <t>合計</t>
    <rPh sb="0" eb="2">
      <t>ゴウケイ</t>
    </rPh>
    <phoneticPr fontId="42"/>
  </si>
  <si>
    <t>サテライト②</t>
    <phoneticPr fontId="42"/>
  </si>
  <si>
    <t>サテライト①</t>
    <phoneticPr fontId="42"/>
  </si>
  <si>
    <t>住居</t>
    <rPh sb="0" eb="2">
      <t>ジュウキョ</t>
    </rPh>
    <phoneticPr fontId="9"/>
  </si>
  <si>
    <t>住居④</t>
    <rPh sb="0" eb="2">
      <t>ジュウキョ</t>
    </rPh>
    <phoneticPr fontId="42"/>
  </si>
  <si>
    <t>住居③</t>
    <rPh sb="0" eb="2">
      <t>ジュウキョ</t>
    </rPh>
    <phoneticPr fontId="42"/>
  </si>
  <si>
    <t>住居②</t>
    <rPh sb="0" eb="2">
      <t>ジュウキョ</t>
    </rPh>
    <phoneticPr fontId="42"/>
  </si>
  <si>
    <t>住居①</t>
    <rPh sb="0" eb="2">
      <t>ジュウキョ</t>
    </rPh>
    <phoneticPr fontId="42"/>
  </si>
  <si>
    <t>入居者数</t>
    <rPh sb="0" eb="3">
      <t>ニュウキョシャ</t>
    </rPh>
    <rPh sb="3" eb="4">
      <t>スウ</t>
    </rPh>
    <phoneticPr fontId="42"/>
  </si>
  <si>
    <t>定員</t>
    <rPh sb="0" eb="2">
      <t>テイイン</t>
    </rPh>
    <phoneticPr fontId="42"/>
  </si>
  <si>
    <t>指定申請書　付表６の共同生活住居又は
サテライト型住居の番号及び名称</t>
    <rPh sb="16" eb="17">
      <t>マタ</t>
    </rPh>
    <rPh sb="24" eb="25">
      <t>ガタ</t>
    </rPh>
    <rPh sb="25" eb="27">
      <t>ジュウキョ</t>
    </rPh>
    <phoneticPr fontId="42"/>
  </si>
  <si>
    <t>２．移行支援住居として登録する共同生活住居</t>
    <rPh sb="2" eb="8">
      <t>イコウシエンジュウキョ</t>
    </rPh>
    <rPh sb="11" eb="13">
      <t>トウロク</t>
    </rPh>
    <rPh sb="15" eb="17">
      <t>キョウドウ</t>
    </rPh>
    <rPh sb="17" eb="19">
      <t>セイカツ</t>
    </rPh>
    <rPh sb="19" eb="21">
      <t>ジュウキョ</t>
    </rPh>
    <phoneticPr fontId="42"/>
  </si>
  <si>
    <t>可　・　不可</t>
    <rPh sb="0" eb="1">
      <t>カ</t>
    </rPh>
    <rPh sb="4" eb="6">
      <t>フカ</t>
    </rPh>
    <phoneticPr fontId="42"/>
  </si>
  <si>
    <t>配置割合の基準を満たす
確認の可否</t>
    <rPh sb="0" eb="4">
      <t>ハイチワリアイ</t>
    </rPh>
    <rPh sb="5" eb="7">
      <t>キジュン</t>
    </rPh>
    <rPh sb="8" eb="9">
      <t>ミ</t>
    </rPh>
    <rPh sb="12" eb="14">
      <t>カクニン</t>
    </rPh>
    <rPh sb="15" eb="17">
      <t>カヒ</t>
    </rPh>
    <phoneticPr fontId="42"/>
  </si>
  <si>
    <t>配置割合　（別添にて確認）</t>
    <rPh sb="0" eb="2">
      <t>ハイチ</t>
    </rPh>
    <rPh sb="2" eb="4">
      <t>ワリアイ</t>
    </rPh>
    <rPh sb="6" eb="8">
      <t>ベッテン</t>
    </rPh>
    <rPh sb="10" eb="12">
      <t>カクニン</t>
    </rPh>
    <phoneticPr fontId="42"/>
  </si>
  <si>
    <t>⑵</t>
    <phoneticPr fontId="42"/>
  </si>
  <si>
    <t>有（世話人・生活支援員）　
・　無</t>
    <rPh sb="0" eb="1">
      <t>アリ</t>
    </rPh>
    <rPh sb="2" eb="5">
      <t>セワニン</t>
    </rPh>
    <rPh sb="6" eb="11">
      <t>セイカツシエンイン</t>
    </rPh>
    <rPh sb="16" eb="17">
      <t>ナ</t>
    </rPh>
    <phoneticPr fontId="4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</si>
  <si>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2"/>
  </si>
  <si>
    <t>有　・　無</t>
    <rPh sb="0" eb="1">
      <t>アリ</t>
    </rPh>
    <rPh sb="4" eb="5">
      <t>ナ</t>
    </rPh>
    <phoneticPr fontId="42"/>
  </si>
  <si>
    <t>社会福祉士又は精神保健福祉士の資格要件の確認</t>
    <phoneticPr fontId="42"/>
  </si>
  <si>
    <t>氏名</t>
    <rPh sb="0" eb="2">
      <t>シメイ</t>
    </rPh>
    <phoneticPr fontId="42"/>
  </si>
  <si>
    <t>二人目</t>
    <rPh sb="0" eb="2">
      <t>フタリ</t>
    </rPh>
    <rPh sb="2" eb="3">
      <t>メ</t>
    </rPh>
    <phoneticPr fontId="42"/>
  </si>
  <si>
    <t>一人目</t>
    <rPh sb="0" eb="2">
      <t>ヒトリ</t>
    </rPh>
    <rPh sb="2" eb="3">
      <t>メ</t>
    </rPh>
    <phoneticPr fontId="42"/>
  </si>
  <si>
    <t>⑴</t>
    <phoneticPr fontId="9"/>
  </si>
  <si>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2"/>
  </si>
  <si>
    <t>１．人員配置体制の確認</t>
    <rPh sb="9" eb="11">
      <t>カクニン</t>
    </rPh>
    <phoneticPr fontId="42"/>
  </si>
  <si>
    <t>１　新規　　　　　２　変更　　　　　３　終了</t>
    <rPh sb="2" eb="4">
      <t>シンキ</t>
    </rPh>
    <rPh sb="11" eb="13">
      <t>ヘンコウ</t>
    </rPh>
    <rPh sb="20" eb="22">
      <t>シュウリョウ</t>
    </rPh>
    <phoneticPr fontId="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</si>
  <si>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</si>
  <si>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　　年　　月　　日</t>
    <rPh sb="2" eb="3">
      <t>ネン</t>
    </rPh>
    <rPh sb="5" eb="6">
      <t>ツキ</t>
    </rPh>
    <rPh sb="8" eb="9">
      <t>ヒ</t>
    </rPh>
    <phoneticPr fontId="42"/>
  </si>
  <si>
    <t>８　移行支援住居におけるサービス管理責任者の配置要件の可否</t>
    <rPh sb="2" eb="8">
      <t>イコウシエンジュウキョ</t>
    </rPh>
    <rPh sb="27" eb="29">
      <t>カヒ</t>
    </rPh>
    <phoneticPr fontId="42"/>
  </si>
  <si>
    <t>サービス管理責任者</t>
    <rPh sb="4" eb="9">
      <t>カンリセキニンシャ</t>
    </rPh>
    <phoneticPr fontId="9"/>
  </si>
  <si>
    <t>人数</t>
    <rPh sb="0" eb="2">
      <t>ニンズウ</t>
    </rPh>
    <phoneticPr fontId="9"/>
  </si>
  <si>
    <t>７　実際のサービス管理責任者の人員配置</t>
    <rPh sb="2" eb="4">
      <t>ジッサイ</t>
    </rPh>
    <rPh sb="9" eb="14">
      <t>カンリセキニンシャ</t>
    </rPh>
    <rPh sb="15" eb="17">
      <t>ジンイン</t>
    </rPh>
    <rPh sb="17" eb="19">
      <t>ハイチ</t>
    </rPh>
    <phoneticPr fontId="9"/>
  </si>
  <si>
    <t>６　必要なサービス管理責任者の人員配置</t>
    <rPh sb="2" eb="4">
      <t>ヒツヨウ</t>
    </rPh>
    <rPh sb="9" eb="14">
      <t>カンリセキニンシャ</t>
    </rPh>
    <rPh sb="15" eb="17">
      <t>ジンイン</t>
    </rPh>
    <rPh sb="17" eb="19">
      <t>ハイチ</t>
    </rPh>
    <phoneticPr fontId="9"/>
  </si>
  <si>
    <t>　　　で計算された必要配置数に基づいて人員を配置すること</t>
    <rPh sb="4" eb="6">
      <t>ケイサン</t>
    </rPh>
    <rPh sb="9" eb="11">
      <t>ヒツヨウ</t>
    </rPh>
    <rPh sb="11" eb="13">
      <t>ハイチ</t>
    </rPh>
    <rPh sb="13" eb="14">
      <t>スウ</t>
    </rPh>
    <rPh sb="15" eb="16">
      <t>モト</t>
    </rPh>
    <phoneticPr fontId="14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</si>
  <si>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4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</si>
  <si>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</si>
  <si>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</si>
  <si>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</si>
  <si>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8"/>
  </si>
  <si>
    <t>名</t>
    <rPh sb="0" eb="1">
      <t>メイ</t>
    </rPh>
    <phoneticPr fontId="149"/>
  </si>
  <si>
    <t>平均利用者数</t>
    <rPh sb="0" eb="2">
      <t>ヘイキン</t>
    </rPh>
    <rPh sb="2" eb="4">
      <t>リヨウ</t>
    </rPh>
    <rPh sb="4" eb="5">
      <t>シャ</t>
    </rPh>
    <rPh sb="5" eb="6">
      <t>スウ</t>
    </rPh>
    <phoneticPr fontId="149"/>
  </si>
  <si>
    <t>日</t>
    <rPh sb="0" eb="1">
      <t>ニチ</t>
    </rPh>
    <phoneticPr fontId="149"/>
  </si>
  <si>
    <t>計</t>
    <rPh sb="0" eb="1">
      <t>ケイ</t>
    </rPh>
    <phoneticPr fontId="149"/>
  </si>
  <si>
    <t>３月</t>
    <rPh sb="1" eb="2">
      <t>ガツ</t>
    </rPh>
    <phoneticPr fontId="149"/>
  </si>
  <si>
    <t>２月</t>
    <rPh sb="1" eb="2">
      <t>ガツ</t>
    </rPh>
    <phoneticPr fontId="149"/>
  </si>
  <si>
    <t>１月</t>
    <rPh sb="1" eb="2">
      <t>ガツ</t>
    </rPh>
    <phoneticPr fontId="149"/>
  </si>
  <si>
    <t>12月</t>
    <rPh sb="2" eb="3">
      <t>ガツ</t>
    </rPh>
    <phoneticPr fontId="149"/>
  </si>
  <si>
    <t>11月</t>
    <rPh sb="2" eb="3">
      <t>ガツ</t>
    </rPh>
    <phoneticPr fontId="149"/>
  </si>
  <si>
    <t>10月</t>
    <rPh sb="2" eb="3">
      <t>ガツ</t>
    </rPh>
    <phoneticPr fontId="149"/>
  </si>
  <si>
    <t>９月</t>
    <rPh sb="1" eb="2">
      <t>ガツ</t>
    </rPh>
    <phoneticPr fontId="149"/>
  </si>
  <si>
    <t>８月</t>
    <rPh sb="1" eb="2">
      <t>ガツ</t>
    </rPh>
    <phoneticPr fontId="149"/>
  </si>
  <si>
    <t>７月</t>
    <rPh sb="1" eb="2">
      <t>ガツ</t>
    </rPh>
    <phoneticPr fontId="149"/>
  </si>
  <si>
    <t>６月</t>
    <rPh sb="1" eb="2">
      <t>ガツ</t>
    </rPh>
    <phoneticPr fontId="149"/>
  </si>
  <si>
    <t>５月</t>
    <rPh sb="1" eb="2">
      <t>ガツ</t>
    </rPh>
    <phoneticPr fontId="149"/>
  </si>
  <si>
    <t>４月</t>
    <rPh sb="1" eb="2">
      <t>ガツ</t>
    </rPh>
    <phoneticPr fontId="149"/>
  </si>
  <si>
    <t>区分６</t>
    <rPh sb="0" eb="2">
      <t>クブン</t>
    </rPh>
    <phoneticPr fontId="149"/>
  </si>
  <si>
    <t>区分５</t>
    <rPh sb="0" eb="2">
      <t>クブン</t>
    </rPh>
    <phoneticPr fontId="149"/>
  </si>
  <si>
    <t>区分４</t>
    <rPh sb="0" eb="2">
      <t>クブン</t>
    </rPh>
    <phoneticPr fontId="149"/>
  </si>
  <si>
    <t>区分３</t>
    <rPh sb="0" eb="2">
      <t>クブン</t>
    </rPh>
    <phoneticPr fontId="149"/>
  </si>
  <si>
    <t>区分２</t>
    <rPh sb="0" eb="2">
      <t>クブン</t>
    </rPh>
    <phoneticPr fontId="149"/>
  </si>
  <si>
    <t>区分１以下</t>
    <rPh sb="0" eb="2">
      <t>クブン</t>
    </rPh>
    <rPh sb="3" eb="5">
      <t>イカ</t>
    </rPh>
    <phoneticPr fontId="149"/>
  </si>
  <si>
    <t>延べ利用人数</t>
    <rPh sb="0" eb="1">
      <t>ノ</t>
    </rPh>
    <rPh sb="2" eb="4">
      <t>リヨウ</t>
    </rPh>
    <rPh sb="4" eb="6">
      <t>ニンズウ</t>
    </rPh>
    <phoneticPr fontId="149"/>
  </si>
  <si>
    <t>開所日数</t>
    <rPh sb="0" eb="2">
      <t>カイショ</t>
    </rPh>
    <rPh sb="2" eb="4">
      <t>ニッスウ</t>
    </rPh>
    <phoneticPr fontId="14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</si>
  <si>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49"/>
  </si>
  <si>
    <t>※３　①の場合は４のみ入力、②又は③の場合は５のみ入力すること</t>
    <phoneticPr fontId="9"/>
  </si>
  <si>
    <t>合計</t>
    <rPh sb="0" eb="2">
      <t>ゴウケイ</t>
    </rPh>
    <phoneticPr fontId="149"/>
  </si>
  <si>
    <t>※２　該当する欄のプルダウンで○を選択する</t>
    <phoneticPr fontId="9"/>
  </si>
  <si>
    <t>③新設又は増改築等の時点から１年以上</t>
    <rPh sb="8" eb="9">
      <t>トウ</t>
    </rPh>
    <phoneticPr fontId="149"/>
  </si>
  <si>
    <t>②新設又は増改築等の時点から６か月以上１年未満</t>
    <phoneticPr fontId="149"/>
  </si>
  <si>
    <t>①新設又は増改築等の時点から６か月未満</t>
    <phoneticPr fontId="149"/>
  </si>
  <si>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49"/>
  </si>
  <si>
    <t>３　運営状況</t>
    <rPh sb="2" eb="4">
      <t>ウンエイ</t>
    </rPh>
    <rPh sb="4" eb="6">
      <t>ジョウキョウ</t>
    </rPh>
    <phoneticPr fontId="149"/>
  </si>
  <si>
    <t>※１　該当する類型の欄のプルダウンで○を選択する</t>
    <phoneticPr fontId="9"/>
  </si>
  <si>
    <t>定員</t>
    <rPh sb="0" eb="2">
      <t>テイイン</t>
    </rPh>
    <phoneticPr fontId="149"/>
  </si>
  <si>
    <t>事業所番号</t>
    <rPh sb="0" eb="3">
      <t>ジギョウショ</t>
    </rPh>
    <rPh sb="3" eb="5">
      <t>バンゴウ</t>
    </rPh>
    <phoneticPr fontId="149"/>
  </si>
  <si>
    <t>外部サービス利用型</t>
    <rPh sb="0" eb="2">
      <t>ガイブ</t>
    </rPh>
    <rPh sb="6" eb="9">
      <t>リヨウガタ</t>
    </rPh>
    <phoneticPr fontId="149"/>
  </si>
  <si>
    <t>事業所名</t>
    <rPh sb="0" eb="3">
      <t>ジギョウショ</t>
    </rPh>
    <rPh sb="3" eb="4">
      <t>メイ</t>
    </rPh>
    <phoneticPr fontId="149"/>
  </si>
  <si>
    <t>介護サービス包括型</t>
    <rPh sb="0" eb="2">
      <t>カイゴ</t>
    </rPh>
    <rPh sb="6" eb="8">
      <t>ホウカツ</t>
    </rPh>
    <rPh sb="8" eb="9">
      <t>ガタ</t>
    </rPh>
    <phoneticPr fontId="149"/>
  </si>
  <si>
    <t>法人名</t>
    <rPh sb="0" eb="2">
      <t>ホウジン</t>
    </rPh>
    <rPh sb="2" eb="3">
      <t>メイ</t>
    </rPh>
    <phoneticPr fontId="149"/>
  </si>
  <si>
    <t>２　事業所類型</t>
    <rPh sb="2" eb="5">
      <t>ジギョウショ</t>
    </rPh>
    <rPh sb="5" eb="7">
      <t>ルイケイ</t>
    </rPh>
    <phoneticPr fontId="149"/>
  </si>
  <si>
    <t>１　事業者名等</t>
    <rPh sb="2" eb="5">
      <t>ジギョウシャ</t>
    </rPh>
    <rPh sb="5" eb="6">
      <t>メイ</t>
    </rPh>
    <rPh sb="6" eb="7">
      <t>トウ</t>
    </rPh>
    <phoneticPr fontId="149"/>
  </si>
  <si>
    <t>○</t>
  </si>
  <si>
    <t>月</t>
    <rPh sb="0" eb="1">
      <t>ツキ</t>
    </rPh>
    <phoneticPr fontId="149"/>
  </si>
  <si>
    <t>年</t>
    <rPh sb="0" eb="1">
      <t>ネン</t>
    </rPh>
    <phoneticPr fontId="149"/>
  </si>
  <si>
    <t>令和</t>
    <rPh sb="0" eb="2">
      <t>レイワ</t>
    </rPh>
    <phoneticPr fontId="149"/>
  </si>
  <si>
    <t>（別紙）</t>
    <rPh sb="1" eb="3">
      <t>ベッシ</t>
    </rPh>
    <phoneticPr fontId="9"/>
  </si>
  <si>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</si>
  <si>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9"/>
  </si>
  <si>
    <t>（※２）</t>
    <phoneticPr fontId="9"/>
  </si>
  <si>
    <t>　研修若しくは訓練を行った医療機関又は地域の医師会のいずれかを記載してください。</t>
    <rPh sb="3" eb="4">
      <t>モ</t>
    </rPh>
    <rPh sb="17" eb="18">
      <t>マタ</t>
    </rPh>
    <rPh sb="31" eb="33">
      <t>キサイ</t>
    </rPh>
    <phoneticPr fontId="9"/>
  </si>
  <si>
    <t>（※１）</t>
    <phoneticPr fontId="9"/>
  </si>
  <si>
    <t>ください。医療機関名を記載する場合には、当該医療機関が届け出ている診療報酬の種類を併せて記載してください。</t>
    <phoneticPr fontId="9"/>
  </si>
  <si>
    <t>　「院内感染対策の研修または訓練を行った医療機関または地域の医師会」については、医療機関名又は地域の医師会の名称のいずれかを記載して</t>
    <phoneticPr fontId="9"/>
  </si>
  <si>
    <t>注４</t>
    <rPh sb="0" eb="1">
      <t>チュウ</t>
    </rPh>
    <phoneticPr fontId="9"/>
  </si>
  <si>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9"/>
  </si>
  <si>
    <t>注３</t>
    <rPh sb="0" eb="1">
      <t>チュウ</t>
    </rPh>
    <phoneticPr fontId="9"/>
  </si>
  <si>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9"/>
  </si>
  <si>
    <t>注２</t>
    <rPh sb="0" eb="1">
      <t>チュウ</t>
    </rPh>
    <phoneticPr fontId="9"/>
  </si>
  <si>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9"/>
  </si>
  <si>
    <t>注１</t>
    <rPh sb="0" eb="1">
      <t>チュウ</t>
    </rPh>
    <phoneticPr fontId="9"/>
  </si>
  <si>
    <t>実地指導を受けた日時</t>
    <rPh sb="0" eb="2">
      <t>ジッチ</t>
    </rPh>
    <rPh sb="2" eb="4">
      <t>シドウ</t>
    </rPh>
    <rPh sb="5" eb="6">
      <t>ウ</t>
    </rPh>
    <rPh sb="8" eb="10">
      <t>ニチジ</t>
    </rPh>
    <phoneticPr fontId="9"/>
  </si>
  <si>
    <t>３　 感染対策向上加算３</t>
    <rPh sb="3" eb="5">
      <t>カンセン</t>
    </rPh>
    <rPh sb="5" eb="7">
      <t>タイサク</t>
    </rPh>
    <rPh sb="7" eb="9">
      <t>コウジョウ</t>
    </rPh>
    <rPh sb="9" eb="11">
      <t>カサン</t>
    </rPh>
    <phoneticPr fontId="9"/>
  </si>
  <si>
    <t>２　感染対策向上加算２</t>
    <rPh sb="2" eb="4">
      <t>カンセン</t>
    </rPh>
    <rPh sb="4" eb="6">
      <t>タイサク</t>
    </rPh>
    <rPh sb="6" eb="8">
      <t>コウジョウ</t>
    </rPh>
    <rPh sb="8" eb="10">
      <t>カサン</t>
    </rPh>
    <phoneticPr fontId="9"/>
  </si>
  <si>
    <t>１　 感染対策向上加算１</t>
    <rPh sb="3" eb="5">
      <t>カンセン</t>
    </rPh>
    <rPh sb="5" eb="7">
      <t>タイサク</t>
    </rPh>
    <rPh sb="7" eb="9">
      <t>コウジョウ</t>
    </rPh>
    <rPh sb="9" eb="11">
      <t>カサン</t>
    </rPh>
    <phoneticPr fontId="9"/>
  </si>
  <si>
    <t>医療機関が届け出ている診療報酬</t>
    <rPh sb="0" eb="2">
      <t>イリョウ</t>
    </rPh>
    <rPh sb="2" eb="4">
      <t>キカン</t>
    </rPh>
    <rPh sb="5" eb="6">
      <t>トド</t>
    </rPh>
    <rPh sb="7" eb="8">
      <t>デ</t>
    </rPh>
    <rPh sb="11" eb="13">
      <t>シンリョウ</t>
    </rPh>
    <rPh sb="13" eb="15">
      <t>ホウシュウ</t>
    </rPh>
    <phoneticPr fontId="9"/>
  </si>
  <si>
    <t>医療機関コード</t>
    <rPh sb="0" eb="2">
      <t>イリョウ</t>
    </rPh>
    <rPh sb="2" eb="4">
      <t>キカン</t>
    </rPh>
    <phoneticPr fontId="9"/>
  </si>
  <si>
    <t>医療機関名</t>
    <rPh sb="0" eb="2">
      <t>イリョウキカンメイ</t>
    </rPh>
    <phoneticPr fontId="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</si>
  <si>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9"/>
  </si>
  <si>
    <t>6　障害者支援施設等感染対策向上加算（Ⅱ）に係る届出</t>
    <rPh sb="2" eb="5">
      <t>ショウガイシャ</t>
    </rPh>
    <rPh sb="5" eb="7">
      <t>シエン</t>
    </rPh>
    <rPh sb="7" eb="9">
      <t>シセツ</t>
    </rPh>
    <rPh sb="22" eb="23">
      <t>カカ</t>
    </rPh>
    <rPh sb="24" eb="26">
      <t>トドケデ</t>
    </rPh>
    <phoneticPr fontId="9"/>
  </si>
  <si>
    <t>院内感染対策に関する研修又は訓練に参加した日時
（※２）</t>
    <phoneticPr fontId="9"/>
  </si>
  <si>
    <t>地域の医師会の名称（※１）</t>
    <rPh sb="0" eb="2">
      <t>チイキ</t>
    </rPh>
    <rPh sb="3" eb="6">
      <t>イシカイ</t>
    </rPh>
    <rPh sb="7" eb="9">
      <t>メイショウ</t>
    </rPh>
    <phoneticPr fontId="9"/>
  </si>
  <si>
    <t>４　外来感染対策向上加算</t>
    <rPh sb="2" eb="4">
      <t>ガイライ</t>
    </rPh>
    <rPh sb="4" eb="6">
      <t>カンセン</t>
    </rPh>
    <rPh sb="6" eb="8">
      <t>タイサク</t>
    </rPh>
    <rPh sb="8" eb="10">
      <t>コウジョウ</t>
    </rPh>
    <rPh sb="10" eb="12">
      <t>カサン</t>
    </rPh>
    <phoneticPr fontId="9"/>
  </si>
  <si>
    <t>３　感染対策向上加算３</t>
    <rPh sb="2" eb="4">
      <t>カンセン</t>
    </rPh>
    <rPh sb="4" eb="6">
      <t>タイサク</t>
    </rPh>
    <rPh sb="6" eb="8">
      <t>コウジョウ</t>
    </rPh>
    <rPh sb="8" eb="10">
      <t>カサン</t>
    </rPh>
    <phoneticPr fontId="9"/>
  </si>
  <si>
    <t>１　感染対策向上加算１</t>
    <rPh sb="2" eb="4">
      <t>カンセン</t>
    </rPh>
    <rPh sb="4" eb="6">
      <t>タイサク</t>
    </rPh>
    <rPh sb="6" eb="8">
      <t>コウジョウ</t>
    </rPh>
    <rPh sb="8" eb="10">
      <t>カサン</t>
    </rPh>
    <phoneticPr fontId="9"/>
  </si>
  <si>
    <t>　　　　医療機関名（※１）</t>
    <rPh sb="4" eb="6">
      <t>イリョウキカンメイ</t>
    </rPh>
    <phoneticPr fontId="9"/>
  </si>
  <si>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9"/>
  </si>
  <si>
    <t>連携している第二種協定指定医療機関</t>
    <rPh sb="0" eb="2">
      <t>レンケイ</t>
    </rPh>
    <rPh sb="6" eb="17">
      <t>ダイニシュキョウテイシテイイリョウキカン</t>
    </rPh>
    <phoneticPr fontId="9"/>
  </si>
  <si>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9"/>
  </si>
  <si>
    <t>２　障害者支援施設等感染対策向上加算（Ⅱ）</t>
    <phoneticPr fontId="9"/>
  </si>
  <si>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9"/>
  </si>
  <si>
    <t>4　届 出 項 目</t>
    <rPh sb="2" eb="3">
      <t>トド</t>
    </rPh>
    <rPh sb="4" eb="5">
      <t>デ</t>
    </rPh>
    <rPh sb="6" eb="7">
      <t>コウ</t>
    </rPh>
    <rPh sb="8" eb="9">
      <t>メ</t>
    </rPh>
    <phoneticPr fontId="9"/>
  </si>
  <si>
    <t>３　（福祉型）障害児入所施設</t>
    <rPh sb="3" eb="6">
      <t>フクシガタ</t>
    </rPh>
    <rPh sb="7" eb="14">
      <t>ショウガイジニュウショシセツ</t>
    </rPh>
    <phoneticPr fontId="9"/>
  </si>
  <si>
    <t>２　共同生活援助事業所</t>
    <rPh sb="2" eb="4">
      <t>キョウドウ</t>
    </rPh>
    <rPh sb="4" eb="6">
      <t>セイカツ</t>
    </rPh>
    <rPh sb="6" eb="8">
      <t>エンジョ</t>
    </rPh>
    <rPh sb="8" eb="11">
      <t>ジギョウショ</t>
    </rPh>
    <phoneticPr fontId="9"/>
  </si>
  <si>
    <t>１　障害者支援施設</t>
    <rPh sb="2" eb="5">
      <t>ショウガイシャ</t>
    </rPh>
    <rPh sb="5" eb="7">
      <t>シエン</t>
    </rPh>
    <rPh sb="7" eb="9">
      <t>シセツ</t>
    </rPh>
    <phoneticPr fontId="9"/>
  </si>
  <si>
    <t>3　サービスの種類</t>
    <rPh sb="7" eb="9">
      <t>シュルイ</t>
    </rPh>
    <phoneticPr fontId="9"/>
  </si>
  <si>
    <t>１　新規　　　　　　　　２　変更　　　　　　　　３　終了</t>
    <phoneticPr fontId="9"/>
  </si>
  <si>
    <t>2　異 動 区 分</t>
    <rPh sb="2" eb="3">
      <t>イ</t>
    </rPh>
    <rPh sb="4" eb="5">
      <t>ドウ</t>
    </rPh>
    <rPh sb="6" eb="7">
      <t>ク</t>
    </rPh>
    <rPh sb="8" eb="9">
      <t>ブン</t>
    </rPh>
    <phoneticPr fontId="9"/>
  </si>
  <si>
    <t>1　事 業 所 名</t>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</si>
  <si>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</si>
  <si>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9"/>
  </si>
  <si>
    <t>年</t>
    <rPh sb="0" eb="1">
      <t>ネン</t>
    </rPh>
    <phoneticPr fontId="42"/>
  </si>
  <si>
    <t>研修の
実施主体</t>
    <phoneticPr fontId="42"/>
  </si>
  <si>
    <t>受講
年度</t>
    <rPh sb="0" eb="2">
      <t>ジュコウ</t>
    </rPh>
    <rPh sb="3" eb="5">
      <t>ネンド</t>
    </rPh>
    <phoneticPr fontId="4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</si>
  <si>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2"/>
  </si>
  <si>
    <t>加配される従業者の研修の受講状況</t>
    <rPh sb="9" eb="11">
      <t>ケンシュウ</t>
    </rPh>
    <rPh sb="12" eb="14">
      <t>ジュコウ</t>
    </rPh>
    <rPh sb="14" eb="16">
      <t>ジョウキョウ</t>
    </rPh>
    <phoneticPr fontId="42"/>
  </si>
  <si>
    <t>加配される従業者の氏名</t>
    <phoneticPr fontId="42"/>
  </si>
  <si>
    <t>３　加配される従業者の要件</t>
    <rPh sb="11" eb="13">
      <t>ヨウケン</t>
    </rPh>
    <phoneticPr fontId="42"/>
  </si>
  <si>
    <t>(G)＞＝(F)</t>
    <phoneticPr fontId="42"/>
  </si>
  <si>
    <t>加配される従業者の数 (G)</t>
    <phoneticPr fontId="42"/>
  </si>
  <si>
    <t>利用者数 (A)　÷　50　＝ (F)</t>
    <phoneticPr fontId="42"/>
  </si>
  <si>
    <t>２　加配される従業者の配置状況</t>
    <rPh sb="11" eb="13">
      <t>ハイチ</t>
    </rPh>
    <phoneticPr fontId="42"/>
  </si>
  <si>
    <t xml:space="preserve"> 前年度の当該サービスの開所日数　　　　の合計 (D)</t>
    <rPh sb="5" eb="7">
      <t>トウガイ</t>
    </rPh>
    <rPh sb="21" eb="23">
      <t>ゴウケイ</t>
    </rPh>
    <phoneticPr fontId="42"/>
  </si>
  <si>
    <t xml:space="preserve"> 加算要件に該当する利用者の前年度利用日の合計 (E)</t>
    <rPh sb="10" eb="13">
      <t>リヨウシャ</t>
    </rPh>
    <rPh sb="21" eb="23">
      <t>ゴウケイ</t>
    </rPh>
    <phoneticPr fontId="42"/>
  </si>
  <si>
    <t>(C)＞＝(B)</t>
    <phoneticPr fontId="42"/>
  </si>
  <si>
    <t>加算要件に該当する利用者の数 (C)＝(E)／(D)</t>
    <phoneticPr fontId="42"/>
  </si>
  <si>
    <t>うち３０％　　　　　(B)＝ (A)×0.3</t>
    <phoneticPr fontId="42"/>
  </si>
  <si>
    <t>当該事業所の前年度の平均実利用者数　(A)</t>
  </si>
  <si>
    <t>１　新規　　　　２　変更　　　　３　終了</t>
    <phoneticPr fontId="49"/>
  </si>
  <si>
    <r>
      <t xml:space="preserve">異　動　区　分 </t>
    </r>
    <r>
      <rPr>
        <sz val="8"/>
        <rFont val="HGｺﾞｼｯｸM"/>
        <family val="3"/>
        <charset val="128"/>
      </rPr>
      <t>※2</t>
    </r>
    <phoneticPr fontId="49"/>
  </si>
  <si>
    <t>有・無</t>
    <phoneticPr fontId="42"/>
  </si>
  <si>
    <r>
      <t>多機能型の実施　</t>
    </r>
    <r>
      <rPr>
        <sz val="8"/>
        <rFont val="HGｺﾞｼｯｸM"/>
        <family val="3"/>
        <charset val="128"/>
      </rPr>
      <t>※1</t>
    </r>
    <phoneticPr fontId="49"/>
  </si>
  <si>
    <t>高次脳機能障害者支援体制加算に関する届出書</t>
    <rPh sb="0" eb="5">
      <t>コウジノウキノウ</t>
    </rPh>
    <phoneticPr fontId="42"/>
  </si>
  <si>
    <t>年　　月　　日</t>
    <rPh sb="0" eb="1">
      <t>ネン</t>
    </rPh>
    <rPh sb="3" eb="4">
      <t>ツキ</t>
    </rPh>
    <rPh sb="6" eb="7">
      <t>ニチ</t>
    </rPh>
    <phoneticPr fontId="42"/>
  </si>
  <si>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</si>
  <si>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</si>
  <si>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9"/>
  </si>
  <si>
    <t>確認欄</t>
    <rPh sb="0" eb="2">
      <t>カクニン</t>
    </rPh>
    <rPh sb="2" eb="3">
      <t>ラン</t>
    </rPh>
    <phoneticPr fontId="42"/>
  </si>
  <si>
    <t>　直上により配置した者のいずれかにより、当該指定共同生活援助等の従業者に対し、障害者に対する配慮等に関する研修を年１回以上行っている。</t>
    <rPh sb="24" eb="30">
      <t>キョウドウセイカツエンジョ</t>
    </rPh>
    <phoneticPr fontId="42"/>
  </si>
  <si>
    <t>５　研修の実施</t>
    <rPh sb="2" eb="4">
      <t>ケンシュウ</t>
    </rPh>
    <rPh sb="5" eb="7">
      <t>ジッシ</t>
    </rPh>
    <phoneticPr fontId="42"/>
  </si>
  <si>
    <t>修了した研修の名称</t>
    <rPh sb="0" eb="2">
      <t>シュウリョウ</t>
    </rPh>
    <rPh sb="4" eb="6">
      <t>ケンシュウ</t>
    </rPh>
    <rPh sb="7" eb="9">
      <t>メイショウ</t>
    </rPh>
    <phoneticPr fontId="9"/>
  </si>
  <si>
    <t>＜その他の職員＞</t>
    <rPh sb="3" eb="4">
      <t>タ</t>
    </rPh>
    <rPh sb="5" eb="7">
      <t>ショクイン</t>
    </rPh>
    <phoneticPr fontId="9"/>
  </si>
  <si>
    <t>＜雇用されている障害者又は障害者であった者＞</t>
    <rPh sb="1" eb="3">
      <t>コヨウ</t>
    </rPh>
    <rPh sb="8" eb="11">
      <t>ショウガイシャ</t>
    </rPh>
    <rPh sb="11" eb="12">
      <t>マタ</t>
    </rPh>
    <rPh sb="13" eb="16">
      <t>ショウガイシャ</t>
    </rPh>
    <rPh sb="20" eb="21">
      <t>シャ</t>
    </rPh>
    <phoneticPr fontId="9"/>
  </si>
  <si>
    <t>４　障害者ピア
　サポート研修
　修了職員</t>
    <rPh sb="2" eb="5">
      <t>ショウガイシャ</t>
    </rPh>
    <rPh sb="13" eb="15">
      <t>ケンシュウ</t>
    </rPh>
    <rPh sb="17" eb="19">
      <t>シュウリョウ</t>
    </rPh>
    <rPh sb="19" eb="21">
      <t>ショクイン</t>
    </rPh>
    <phoneticPr fontId="9"/>
  </si>
  <si>
    <t>確認</t>
    <rPh sb="0" eb="2">
      <t>カクニン</t>
    </rPh>
    <phoneticPr fontId="42"/>
  </si>
  <si>
    <t>自立生活支援加算（Ⅲ）の加算届出をし、受理されている。</t>
    <phoneticPr fontId="42"/>
  </si>
  <si>
    <t>３　算定要件</t>
    <rPh sb="2" eb="4">
      <t>サンテイ</t>
    </rPh>
    <rPh sb="4" eb="6">
      <t>ヨウケン</t>
    </rPh>
    <phoneticPr fontId="42"/>
  </si>
  <si>
    <t>１　事業所名</t>
    <rPh sb="2" eb="5">
      <t>ジギョウショ</t>
    </rPh>
    <rPh sb="5" eb="6">
      <t>メイ</t>
    </rPh>
    <phoneticPr fontId="9"/>
  </si>
  <si>
    <t>ピアサポート実施加算に関する届出書（共同生活援助）</t>
    <rPh sb="6" eb="8">
      <t>ジッシ</t>
    </rPh>
    <rPh sb="8" eb="10">
      <t>カサン</t>
    </rPh>
    <rPh sb="11" eb="12">
      <t>カン</t>
    </rPh>
    <rPh sb="14" eb="16">
      <t>トドケデ</t>
    </rPh>
    <rPh sb="16" eb="17">
      <t>ショ</t>
    </rPh>
    <phoneticPr fontId="9"/>
  </si>
  <si>
    <t>共同生活援助用</t>
    <rPh sb="0" eb="2">
      <t>キョウドウ</t>
    </rPh>
    <rPh sb="2" eb="4">
      <t>セイカツ</t>
    </rPh>
    <rPh sb="4" eb="6">
      <t>エンジョ</t>
    </rPh>
    <rPh sb="6" eb="7">
      <t>ヨウ</t>
    </rPh>
    <phoneticPr fontId="4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</si>
  <si>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9"/>
  </si>
  <si>
    <t>４　研修の実施</t>
    <rPh sb="2" eb="4">
      <t>ケンシュウ</t>
    </rPh>
    <rPh sb="5" eb="7">
      <t>ジッシ</t>
    </rPh>
    <phoneticPr fontId="42"/>
  </si>
  <si>
    <t>３　障害者ピア
　サポート研修
　修了職員</t>
    <rPh sb="2" eb="5">
      <t>ショウガイシャ</t>
    </rPh>
    <rPh sb="13" eb="15">
      <t>ケンシュウ</t>
    </rPh>
    <rPh sb="17" eb="19">
      <t>シュウリョウ</t>
    </rPh>
    <rPh sb="19" eb="20">
      <t>ショク</t>
    </rPh>
    <rPh sb="20" eb="21">
      <t>イン</t>
    </rPh>
    <phoneticPr fontId="9"/>
  </si>
  <si>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9"/>
  </si>
  <si>
    <t>共同生活援助用</t>
    <rPh sb="0" eb="6">
      <t>キョウドウセイカツエンジョ</t>
    </rPh>
    <rPh sb="6" eb="7">
      <t>ヨウ</t>
    </rPh>
    <phoneticPr fontId="42"/>
  </si>
  <si>
    <t>対象：計画相談支援、障害児相談支援</t>
    <phoneticPr fontId="72"/>
  </si>
  <si>
    <t>≪地域生活支援拠点等相談強化加算≫</t>
    <phoneticPr fontId="164"/>
  </si>
  <si>
    <t>対象：施設入所支援</t>
    <phoneticPr fontId="72"/>
  </si>
  <si>
    <t>対象：地域移行支援</t>
    <phoneticPr fontId="72"/>
  </si>
  <si>
    <t>対象：日中系サービス※</t>
    <phoneticPr fontId="72"/>
  </si>
  <si>
    <t>≪緊急時受入加算≫</t>
    <rPh sb="1" eb="8">
      <t>キンキュウジウケイレカサン</t>
    </rPh>
    <phoneticPr fontId="164"/>
  </si>
  <si>
    <t>対象：短期入所、重度障害者等包括支援</t>
    <phoneticPr fontId="7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</si>
  <si>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64"/>
  </si>
  <si>
    <t>対象：自立生活援助、地域定着支援、
　　　重度障害者等包括支援（自立生活援助のみ対象）</t>
    <rPh sb="32" eb="38">
      <t>ジリツセイカツエンジョ</t>
    </rPh>
    <rPh sb="40" eb="42">
      <t>タイショウ</t>
    </rPh>
    <phoneticPr fontId="72"/>
  </si>
  <si>
    <t>≪緊急時支援加算　地域生活支援拠点等の場合≫</t>
    <phoneticPr fontId="164"/>
  </si>
  <si>
    <t>対象：訪問系サービス※、
　　　重度障害者等包括支援（訪問系サービスのみ対象）</t>
    <rPh sb="3" eb="5">
      <t>ホウモン</t>
    </rPh>
    <rPh sb="5" eb="6">
      <t>ケイ</t>
    </rPh>
    <rPh sb="27" eb="29">
      <t>ホウモン</t>
    </rPh>
    <rPh sb="29" eb="30">
      <t>ケイ</t>
    </rPh>
    <rPh sb="36" eb="38">
      <t>タイショウ</t>
    </rPh>
    <phoneticPr fontId="72"/>
  </si>
  <si>
    <t>≪緊急時対応加算　地域生活支援拠点等の場合≫</t>
    <rPh sb="9" eb="18">
      <t>チイキセイカツシエンキョテントウ</t>
    </rPh>
    <rPh sb="19" eb="21">
      <t>バアイ</t>
    </rPh>
    <phoneticPr fontId="164"/>
  </si>
  <si>
    <t>５　当該届出により算定する加算</t>
    <rPh sb="2" eb="4">
      <t>トウガイ</t>
    </rPh>
    <rPh sb="4" eb="6">
      <t>トドケデ</t>
    </rPh>
    <rPh sb="9" eb="11">
      <t>サンテイ</t>
    </rPh>
    <rPh sb="13" eb="15">
      <t>カサン</t>
    </rPh>
    <phoneticPr fontId="72"/>
  </si>
  <si>
    <t>※該当者が複数名いる場合は、各々の氏名を記載すること。</t>
    <phoneticPr fontId="7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</si>
  <si>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2"/>
  </si>
  <si>
    <t>日</t>
    <rPh sb="0" eb="1">
      <t>ヒ</t>
    </rPh>
    <phoneticPr fontId="72"/>
  </si>
  <si>
    <t>月</t>
    <rPh sb="0" eb="1">
      <t>ツキ</t>
    </rPh>
    <phoneticPr fontId="72"/>
  </si>
  <si>
    <t>年</t>
    <rPh sb="0" eb="1">
      <t>ネン</t>
    </rPh>
    <phoneticPr fontId="72"/>
  </si>
  <si>
    <t>市町村により地域生活支援拠点等として位置付けられた日付</t>
    <rPh sb="25" eb="27">
      <t>ヒヅケ</t>
    </rPh>
    <phoneticPr fontId="72"/>
  </si>
  <si>
    <t>有　　　・　　　無</t>
    <rPh sb="0" eb="1">
      <t>ア</t>
    </rPh>
    <rPh sb="8" eb="9">
      <t>ナ</t>
    </rPh>
    <phoneticPr fontId="7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</si>
  <si>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2"/>
  </si>
  <si>
    <t>３　地域生活支援拠点等
　としての位置付け</t>
    <rPh sb="2" eb="11">
      <t>チイキセイカツシエンキョテントウ</t>
    </rPh>
    <rPh sb="17" eb="20">
      <t>イチヅ</t>
    </rPh>
    <phoneticPr fontId="164"/>
  </si>
  <si>
    <t>２　事業所の名称</t>
    <rPh sb="2" eb="4">
      <t>ジギョウ</t>
    </rPh>
    <rPh sb="4" eb="5">
      <t>ジョ</t>
    </rPh>
    <rPh sb="6" eb="8">
      <t>メイショウ</t>
    </rPh>
    <phoneticPr fontId="164"/>
  </si>
  <si>
    <t>１　新規　　　　　２　変更　　　　　３　終了</t>
    <rPh sb="2" eb="4">
      <t>シンキ</t>
    </rPh>
    <rPh sb="11" eb="13">
      <t>ヘンコウ</t>
    </rPh>
    <rPh sb="20" eb="22">
      <t>シュウリョウ</t>
    </rPh>
    <phoneticPr fontId="164"/>
  </si>
  <si>
    <t>１　届出区分</t>
    <rPh sb="2" eb="4">
      <t>トドケデ</t>
    </rPh>
    <rPh sb="4" eb="6">
      <t>クブン</t>
    </rPh>
    <phoneticPr fontId="16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</si>
  <si>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</si>
  <si>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</si>
  <si>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　１．なし　　３．Ⅱ　　４．Ⅲ　　５．Ⅰ</t>
    <phoneticPr fontId="9"/>
  </si>
  <si>
    <t>　１．非該当　　２．該当</t>
    <rPh sb="3" eb="6">
      <t>ヒガイトウ</t>
    </rPh>
    <rPh sb="10" eb="12">
      <t>ガイトウ</t>
    </rPh>
    <phoneticPr fontId="9"/>
  </si>
  <si>
    <t>　１．なし　　２．7.5:1　　３．12:1　　４．20:1　　５．30:1</t>
    <phoneticPr fontId="9"/>
  </si>
  <si>
    <t>時間</t>
    <rPh sb="0" eb="2">
      <t>ジカン</t>
    </rPh>
    <phoneticPr fontId="9"/>
  </si>
  <si>
    <t>世話人等</t>
    <rPh sb="0" eb="3">
      <t>セワニン</t>
    </rPh>
    <rPh sb="3" eb="4">
      <t>ナド</t>
    </rPh>
    <phoneticPr fontId="9"/>
  </si>
  <si>
    <t>７　人員配置の状況</t>
    <rPh sb="2" eb="4">
      <t>ジンイン</t>
    </rPh>
    <rPh sb="4" eb="6">
      <t>ハイチ</t>
    </rPh>
    <rPh sb="7" eb="9">
      <t>ジョウキョウ</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</si>
  <si>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</si>
  <si>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６　人員体制</t>
    <rPh sb="2" eb="4">
      <t>ジンイン</t>
    </rPh>
    <rPh sb="4" eb="6">
      <t>タイセイ</t>
    </rPh>
    <phoneticPr fontId="9"/>
  </si>
  <si>
    <t>※　新設の場合は推定値</t>
    <rPh sb="2" eb="4">
      <t>シンセツ</t>
    </rPh>
    <rPh sb="5" eb="7">
      <t>バアイ</t>
    </rPh>
    <rPh sb="8" eb="11">
      <t>スイテイチ</t>
    </rPh>
    <phoneticPr fontId="9"/>
  </si>
  <si>
    <t>前年度の利用者数の
平均値</t>
    <rPh sb="0" eb="3">
      <t>ゼンネンド</t>
    </rPh>
    <rPh sb="4" eb="7">
      <t>リヨウシャ</t>
    </rPh>
    <rPh sb="7" eb="8">
      <t>スウ</t>
    </rPh>
    <rPh sb="10" eb="12">
      <t>ヘイキン</t>
    </rPh>
    <rPh sb="12" eb="13">
      <t>チ</t>
    </rPh>
    <phoneticPr fontId="9"/>
  </si>
  <si>
    <t>５　利用者数</t>
    <rPh sb="2" eb="5">
      <t>リヨウシャ</t>
    </rPh>
    <rPh sb="5" eb="6">
      <t>スウ</t>
    </rPh>
    <phoneticPr fontId="9"/>
  </si>
  <si>
    <t>４　申請する加算区分</t>
    <rPh sb="2" eb="4">
      <t>シンセイ</t>
    </rPh>
    <rPh sb="6" eb="8">
      <t>カサン</t>
    </rPh>
    <rPh sb="8" eb="10">
      <t>クブン</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</si>
  <si>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</si>
  <si>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３　サービス種別</t>
    <rPh sb="6" eb="8">
      <t>シュベツ</t>
    </rPh>
    <phoneticPr fontId="9"/>
  </si>
  <si>
    <t>１　新規　　　　　　　　　２　変更　　　　　　　　　　３　終了</t>
    <rPh sb="2" eb="4">
      <t>シンキ</t>
    </rPh>
    <rPh sb="15" eb="17">
      <t>ヘンコウ</t>
    </rPh>
    <rPh sb="29" eb="31">
      <t>シュウリョウ</t>
    </rPh>
    <phoneticPr fontId="9"/>
  </si>
  <si>
    <t>１　法人・事業所の名称</t>
    <rPh sb="2" eb="4">
      <t>ホウジン</t>
    </rPh>
    <rPh sb="5" eb="8">
      <t>ジギョウショ</t>
    </rPh>
    <rPh sb="9" eb="11">
      <t>メイショウ</t>
    </rPh>
    <phoneticPr fontId="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</si>
  <si>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</si>
  <si>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9"/>
  </si>
  <si>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9"/>
  </si>
  <si>
    <t>1週間に当該事業所における常勤職員の勤務すべき時間数（就業規則上に定める時間数）</t>
    <phoneticPr fontId="49"/>
  </si>
  <si>
    <t>世話人・生活支援員の合計</t>
    <rPh sb="0" eb="3">
      <t>セワニン</t>
    </rPh>
    <rPh sb="4" eb="6">
      <t>セイカツ</t>
    </rPh>
    <rPh sb="6" eb="9">
      <t>シエンイン</t>
    </rPh>
    <rPh sb="10" eb="12">
      <t>ゴウケイ</t>
    </rPh>
    <phoneticPr fontId="9"/>
  </si>
  <si>
    <t>特定従業者換算後の人数</t>
    <rPh sb="0" eb="2">
      <t>トクテイ</t>
    </rPh>
    <rPh sb="2" eb="5">
      <t>ジュウギョウシャ</t>
    </rPh>
    <rPh sb="5" eb="7">
      <t>カンザン</t>
    </rPh>
    <rPh sb="7" eb="8">
      <t>ゴ</t>
    </rPh>
    <rPh sb="9" eb="11">
      <t>ニンズウ</t>
    </rPh>
    <phoneticPr fontId="9"/>
  </si>
  <si>
    <t>加配する特定従業者（世話人等）の勤務体制一覧表</t>
    <rPh sb="0" eb="2">
      <t>カハイ</t>
    </rPh>
    <rPh sb="4" eb="6">
      <t>トクテイ</t>
    </rPh>
    <rPh sb="6" eb="9">
      <t>ジュウギョウシャ</t>
    </rPh>
    <rPh sb="10" eb="12">
      <t>セワ</t>
    </rPh>
    <rPh sb="12" eb="14">
      <t>ニンナド</t>
    </rPh>
    <phoneticPr fontId="49"/>
  </si>
  <si>
    <t>総合計</t>
    <rPh sb="0" eb="1">
      <t>ソウ</t>
    </rPh>
    <rPh sb="1" eb="3">
      <t>ゴウケイ</t>
    </rPh>
    <phoneticPr fontId="9"/>
  </si>
  <si>
    <t>サービス管理
責任者</t>
    <phoneticPr fontId="9"/>
  </si>
  <si>
    <t>夜間及び深夜の時間帯以外の時間帯</t>
    <rPh sb="10" eb="12">
      <t>イガイ</t>
    </rPh>
    <rPh sb="13" eb="15">
      <t>ジカン</t>
    </rPh>
    <rPh sb="15" eb="16">
      <t>タイ</t>
    </rPh>
    <phoneticPr fontId="49"/>
  </si>
  <si>
    <t>従業者の勤務体制一覧表</t>
    <phoneticPr fontId="49"/>
  </si>
  <si>
    <t>20:1</t>
    <phoneticPr fontId="9"/>
  </si>
  <si>
    <t>7.5:1</t>
    <phoneticPr fontId="9"/>
  </si>
  <si>
    <t>30:1</t>
    <phoneticPr fontId="9"/>
  </si>
  <si>
    <t>12:1</t>
    <phoneticPr fontId="9"/>
  </si>
  <si>
    <t>算定要件に対しての加配状況</t>
    <phoneticPr fontId="9"/>
  </si>
  <si>
    <t>算定要件に対しての加配状況</t>
    <rPh sb="0" eb="4">
      <t>サンテイヨウケン</t>
    </rPh>
    <rPh sb="5" eb="6">
      <t>タイ</t>
    </rPh>
    <rPh sb="9" eb="11">
      <t>カハイ</t>
    </rPh>
    <rPh sb="11" eb="13">
      <t>ジョウキョウ</t>
    </rPh>
    <phoneticPr fontId="9"/>
  </si>
  <si>
    <t>加配状況</t>
    <rPh sb="0" eb="2">
      <t>カハイ</t>
    </rPh>
    <rPh sb="2" eb="4">
      <t>ジョウキョウ</t>
    </rPh>
    <phoneticPr fontId="9"/>
  </si>
  <si>
    <t>不足調整数</t>
    <rPh sb="0" eb="2">
      <t>フソク</t>
    </rPh>
    <rPh sb="2" eb="4">
      <t>チョウセイ</t>
    </rPh>
    <rPh sb="4" eb="5">
      <t>スウ</t>
    </rPh>
    <phoneticPr fontId="9"/>
  </si>
  <si>
    <t>不足加配数</t>
    <rPh sb="0" eb="2">
      <t>フソク</t>
    </rPh>
    <rPh sb="2" eb="4">
      <t>カハイ</t>
    </rPh>
    <rPh sb="4" eb="5">
      <t>スウ</t>
    </rPh>
    <phoneticPr fontId="9"/>
  </si>
  <si>
    <t>勤務延べ時間</t>
    <rPh sb="0" eb="3">
      <t>キンムノ</t>
    </rPh>
    <rPh sb="4" eb="6">
      <t>ジカン</t>
    </rPh>
    <phoneticPr fontId="9"/>
  </si>
  <si>
    <t>特定従業者数</t>
    <rPh sb="0" eb="5">
      <t>トクテイジュウギョウシャ</t>
    </rPh>
    <rPh sb="5" eb="6">
      <t>スウ</t>
    </rPh>
    <phoneticPr fontId="9"/>
  </si>
  <si>
    <t>20:1の場合</t>
    <rPh sb="5" eb="7">
      <t>バアイ</t>
    </rPh>
    <phoneticPr fontId="9"/>
  </si>
  <si>
    <t>7.5:1の場合</t>
    <rPh sb="6" eb="8">
      <t>バアイ</t>
    </rPh>
    <phoneticPr fontId="9"/>
  </si>
  <si>
    <t>30:1の場合</t>
    <rPh sb="5" eb="7">
      <t>バアイ</t>
    </rPh>
    <phoneticPr fontId="9"/>
  </si>
  <si>
    <t>12:1の場合</t>
    <rPh sb="5" eb="7">
      <t>バアイ</t>
    </rPh>
    <phoneticPr fontId="9"/>
  </si>
  <si>
    <t>介護包括サービス型・外部サービス利用型</t>
    <rPh sb="0" eb="4">
      <t>カイゴホウカツ</t>
    </rPh>
    <rPh sb="8" eb="9">
      <t>ガタ</t>
    </rPh>
    <rPh sb="10" eb="12">
      <t>ガイブ</t>
    </rPh>
    <rPh sb="16" eb="19">
      <t>リヨウガタ</t>
    </rPh>
    <phoneticPr fontId="9"/>
  </si>
  <si>
    <t>調整数：</t>
    <rPh sb="0" eb="2">
      <t>チョウセイ</t>
    </rPh>
    <rPh sb="2" eb="3">
      <t>スウ</t>
    </rPh>
    <phoneticPr fontId="9"/>
  </si>
  <si>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9"/>
  </si>
  <si>
    <t>７　人員配置体制加算の算定における必要加配数</t>
    <rPh sb="2" eb="10">
      <t>ジンインハイチタイセイカサン</t>
    </rPh>
    <rPh sb="11" eb="13">
      <t>サンテイ</t>
    </rPh>
    <rPh sb="17" eb="19">
      <t>ヒツヨウ</t>
    </rPh>
    <rPh sb="19" eb="21">
      <t>カハイ</t>
    </rPh>
    <rPh sb="21" eb="22">
      <t>スウ</t>
    </rPh>
    <phoneticPr fontId="9"/>
  </si>
  <si>
    <t>世話人５：１</t>
    <phoneticPr fontId="9"/>
  </si>
  <si>
    <t>世話人等</t>
    <rPh sb="3" eb="4">
      <t>ナド</t>
    </rPh>
    <phoneticPr fontId="9"/>
  </si>
  <si>
    <t>世話人６：１</t>
    <phoneticPr fontId="9"/>
  </si>
  <si>
    <t>③新設又は増改築等の時点から１年以上</t>
    <phoneticPr fontId="9"/>
  </si>
  <si>
    <t>勤務延べ
時間数</t>
    <rPh sb="0" eb="3">
      <t>キンムノ</t>
    </rPh>
    <rPh sb="5" eb="8">
      <t>ジカンスウ</t>
    </rPh>
    <phoneticPr fontId="9"/>
  </si>
  <si>
    <t>特定従業者数換算による人数</t>
    <rPh sb="0" eb="6">
      <t>トクテイジュウギョウシャスウ</t>
    </rPh>
    <rPh sb="6" eb="8">
      <t>カンサン</t>
    </rPh>
    <rPh sb="11" eb="13">
      <t>ニンズウ</t>
    </rPh>
    <phoneticPr fontId="9"/>
  </si>
  <si>
    <t>常勤換算に
よる人数</t>
    <rPh sb="0" eb="2">
      <t>ジョウキン</t>
    </rPh>
    <rPh sb="2" eb="4">
      <t>カンサン</t>
    </rPh>
    <rPh sb="8" eb="10">
      <t>ニンズウ</t>
    </rPh>
    <phoneticPr fontId="9"/>
  </si>
  <si>
    <t>②新設又は増改築等の時点から６か月以上１年未満</t>
    <phoneticPr fontId="9"/>
  </si>
  <si>
    <t>特定従業者数換算数</t>
    <rPh sb="0" eb="5">
      <t>トクテイジュウギョウシャ</t>
    </rPh>
    <rPh sb="5" eb="6">
      <t>スウ</t>
    </rPh>
    <rPh sb="6" eb="9">
      <t>カンサンスウ</t>
    </rPh>
    <phoneticPr fontId="9"/>
  </si>
  <si>
    <t>特定従業者用の勤務延べ時間数</t>
    <rPh sb="0" eb="2">
      <t>トクテイ</t>
    </rPh>
    <rPh sb="2" eb="5">
      <t>ジュウギョウシャ</t>
    </rPh>
    <rPh sb="5" eb="6">
      <t>ヨウ</t>
    </rPh>
    <rPh sb="7" eb="9">
      <t>キンム</t>
    </rPh>
    <phoneticPr fontId="9"/>
  </si>
  <si>
    <t>常勤換算数</t>
    <rPh sb="0" eb="4">
      <t>ジョウキンカンサン</t>
    </rPh>
    <rPh sb="4" eb="5">
      <t>スウ</t>
    </rPh>
    <phoneticPr fontId="9"/>
  </si>
  <si>
    <t>①新設又は増改築等の時点から６か月未満</t>
    <phoneticPr fontId="9"/>
  </si>
  <si>
    <t>６　加配している特定従業者数</t>
    <rPh sb="2" eb="4">
      <t>カハイ</t>
    </rPh>
    <rPh sb="8" eb="10">
      <t>トクテイ</t>
    </rPh>
    <rPh sb="10" eb="13">
      <t>ジュウギョウシャ</t>
    </rPh>
    <rPh sb="13" eb="14">
      <t>スウ</t>
    </rPh>
    <phoneticPr fontId="9"/>
  </si>
  <si>
    <t>５　当該事業所における基準上置くべき従業者数</t>
    <rPh sb="2" eb="4">
      <t>トウガイ</t>
    </rPh>
    <rPh sb="4" eb="7">
      <t>ジギョウショ</t>
    </rPh>
    <phoneticPr fontId="9"/>
  </si>
  <si>
    <t>４　基準上置くべき従業者数</t>
    <rPh sb="2" eb="4">
      <t>キジュン</t>
    </rPh>
    <rPh sb="4" eb="5">
      <t>ジョウ</t>
    </rPh>
    <rPh sb="5" eb="6">
      <t>オ</t>
    </rPh>
    <rPh sb="9" eb="12">
      <t>ジュウギョウシャ</t>
    </rPh>
    <rPh sb="12" eb="13">
      <t>スウ</t>
    </rPh>
    <phoneticPr fontId="9"/>
  </si>
  <si>
    <t>２　運営状況</t>
    <rPh sb="2" eb="4">
      <t>ウンエイ</t>
    </rPh>
    <rPh sb="4" eb="6">
      <t>ジョウキョウ</t>
    </rPh>
    <phoneticPr fontId="149"/>
  </si>
  <si>
    <t>定員増人数</t>
    <rPh sb="0" eb="2">
      <t>テイイン</t>
    </rPh>
    <rPh sb="2" eb="3">
      <t>ゾウ</t>
    </rPh>
    <rPh sb="3" eb="5">
      <t>ニンズウ</t>
    </rPh>
    <phoneticPr fontId="9"/>
  </si>
  <si>
    <t>個人居宅介護利用者（再掲）</t>
    <phoneticPr fontId="49"/>
  </si>
  <si>
    <t>日中サービス支援型事業所</t>
    <rPh sb="0" eb="2">
      <t>ニッチュウ</t>
    </rPh>
    <rPh sb="6" eb="8">
      <t>シエン</t>
    </rPh>
    <rPh sb="8" eb="9">
      <t>ガタ</t>
    </rPh>
    <rPh sb="9" eb="11">
      <t>ジギョウ</t>
    </rPh>
    <rPh sb="11" eb="12">
      <t>ショ</t>
    </rPh>
    <phoneticPr fontId="9"/>
  </si>
  <si>
    <t>利用者数（平均）</t>
    <rPh sb="0" eb="3">
      <t>リヨウシャ</t>
    </rPh>
    <rPh sb="3" eb="4">
      <t>スウ</t>
    </rPh>
    <rPh sb="5" eb="7">
      <t>ヘイキン</t>
    </rPh>
    <phoneticPr fontId="49"/>
  </si>
  <si>
    <t>３　利用者数</t>
    <rPh sb="2" eb="5">
      <t>リヨウシャ</t>
    </rPh>
    <rPh sb="5" eb="6">
      <t>スウ</t>
    </rPh>
    <phoneticPr fontId="9"/>
  </si>
  <si>
    <t>１　サービス類型</t>
    <rPh sb="6" eb="8">
      <t>ルイケイ</t>
    </rPh>
    <phoneticPr fontId="9"/>
  </si>
  <si>
    <t>法人・事業所名</t>
    <rPh sb="0" eb="2">
      <t>ホウジン</t>
    </rPh>
    <rPh sb="3" eb="6">
      <t>ジギョウショ</t>
    </rPh>
    <rPh sb="6" eb="7">
      <t>メイ</t>
    </rPh>
    <phoneticPr fontId="149"/>
  </si>
  <si>
    <t>生活支援員C</t>
    <rPh sb="0" eb="2">
      <t>セイカツ</t>
    </rPh>
    <rPh sb="2" eb="4">
      <t>シエン</t>
    </rPh>
    <rPh sb="4" eb="5">
      <t>イン</t>
    </rPh>
    <phoneticPr fontId="49"/>
  </si>
  <si>
    <t>生活支援員B</t>
    <rPh sb="0" eb="2">
      <t>セイカツ</t>
    </rPh>
    <rPh sb="2" eb="4">
      <t>シエン</t>
    </rPh>
    <rPh sb="4" eb="5">
      <t>イン</t>
    </rPh>
    <phoneticPr fontId="49"/>
  </si>
  <si>
    <t>生活支援員A</t>
    <rPh sb="0" eb="2">
      <t>セイカツ</t>
    </rPh>
    <rPh sb="2" eb="4">
      <t>シエン</t>
    </rPh>
    <rPh sb="4" eb="5">
      <t>イン</t>
    </rPh>
    <phoneticPr fontId="49"/>
  </si>
  <si>
    <t>世話人B</t>
    <rPh sb="0" eb="2">
      <t>セワ</t>
    </rPh>
    <rPh sb="2" eb="3">
      <t>ニン</t>
    </rPh>
    <phoneticPr fontId="49"/>
  </si>
  <si>
    <t>世話人A</t>
    <rPh sb="0" eb="3">
      <t>セワニン</t>
    </rPh>
    <phoneticPr fontId="49"/>
  </si>
  <si>
    <t>生活支援員E</t>
    <rPh sb="0" eb="2">
      <t>セイカツ</t>
    </rPh>
    <rPh sb="2" eb="4">
      <t>シエン</t>
    </rPh>
    <rPh sb="4" eb="5">
      <t>イン</t>
    </rPh>
    <phoneticPr fontId="49"/>
  </si>
  <si>
    <t>生活支援員D</t>
    <rPh sb="0" eb="2">
      <t>セイカツ</t>
    </rPh>
    <rPh sb="2" eb="4">
      <t>シエン</t>
    </rPh>
    <rPh sb="4" eb="5">
      <t>イン</t>
    </rPh>
    <phoneticPr fontId="49"/>
  </si>
  <si>
    <t>世話人E</t>
    <rPh sb="0" eb="2">
      <t>セワ</t>
    </rPh>
    <rPh sb="2" eb="3">
      <t>ニン</t>
    </rPh>
    <phoneticPr fontId="49"/>
  </si>
  <si>
    <t>世話人D</t>
    <rPh sb="0" eb="2">
      <t>セワ</t>
    </rPh>
    <rPh sb="2" eb="3">
      <t>ニン</t>
    </rPh>
    <phoneticPr fontId="49"/>
  </si>
  <si>
    <t>世話人C</t>
    <rPh sb="0" eb="2">
      <t>セワ</t>
    </rPh>
    <rPh sb="2" eb="3">
      <t>ニン</t>
    </rPh>
    <phoneticPr fontId="49"/>
  </si>
  <si>
    <t>世話人A</t>
    <rPh sb="0" eb="2">
      <t>セワ</t>
    </rPh>
    <rPh sb="2" eb="3">
      <t>ニン</t>
    </rPh>
    <phoneticPr fontId="49"/>
  </si>
  <si>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</si>
  <si>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8"/>
  </si>
  <si>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8"/>
  </si>
  <si>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8"/>
  </si>
  <si>
    <t>区分毎平均利用者総数</t>
    <rPh sb="0" eb="2">
      <t>クブン</t>
    </rPh>
    <rPh sb="2" eb="3">
      <t>ゴト</t>
    </rPh>
    <rPh sb="3" eb="5">
      <t>ヘイキン</t>
    </rPh>
    <rPh sb="5" eb="8">
      <t>リヨウシャ</t>
    </rPh>
    <rPh sb="8" eb="10">
      <t>ソウスウ</t>
    </rPh>
    <phoneticPr fontId="9"/>
  </si>
  <si>
    <t>項目毎
平均利用者数</t>
    <rPh sb="0" eb="2">
      <t>コウモク</t>
    </rPh>
    <rPh sb="2" eb="3">
      <t>ゴト</t>
    </rPh>
    <rPh sb="4" eb="6">
      <t>ヘイキン</t>
    </rPh>
    <rPh sb="6" eb="8">
      <t>リヨウ</t>
    </rPh>
    <rPh sb="8" eb="9">
      <t>シャ</t>
    </rPh>
    <rPh sb="9" eb="10">
      <t>スウ</t>
    </rPh>
    <phoneticPr fontId="149"/>
  </si>
  <si>
    <t>個人居宅介護等利用者</t>
    <rPh sb="6" eb="7">
      <t>ナド</t>
    </rPh>
    <phoneticPr fontId="9"/>
  </si>
  <si>
    <t>定員増人数</t>
    <phoneticPr fontId="9"/>
  </si>
  <si>
    <t>利用者数</t>
    <rPh sb="0" eb="3">
      <t>リヨウシャ</t>
    </rPh>
    <rPh sb="3" eb="4">
      <t>スウ</t>
    </rPh>
    <phoneticPr fontId="9"/>
  </si>
  <si>
    <t>定員増人数</t>
  </si>
  <si>
    <t>延べ利用人数</t>
    <phoneticPr fontId="9"/>
  </si>
  <si>
    <t>５　前年度の平均利用者数</t>
    <rPh sb="2" eb="5">
      <t>ゼンネンド</t>
    </rPh>
    <rPh sb="6" eb="8">
      <t>ヘイキン</t>
    </rPh>
    <rPh sb="8" eb="10">
      <t>リヨウ</t>
    </rPh>
    <rPh sb="10" eb="11">
      <t>シャ</t>
    </rPh>
    <rPh sb="11" eb="12">
      <t>スウ</t>
    </rPh>
    <phoneticPr fontId="149"/>
  </si>
  <si>
    <t>日中サービス支援型</t>
    <rPh sb="0" eb="2">
      <t>ニッチュウ</t>
    </rPh>
    <rPh sb="6" eb="9">
      <t>シエンガタ</t>
    </rPh>
    <phoneticPr fontId="149"/>
  </si>
  <si>
    <t>（参考表）</t>
    <rPh sb="3" eb="4">
      <t>ヒョウ</t>
    </rPh>
    <phoneticPr fontId="9"/>
  </si>
  <si>
    <t>法人番号(13桁)</t>
    <rPh sb="0" eb="2">
      <t>ホウジン</t>
    </rPh>
    <rPh sb="2" eb="4">
      <t>バンゴウ</t>
    </rPh>
    <rPh sb="7" eb="8">
      <t>ケタ</t>
    </rPh>
    <phoneticPr fontId="42"/>
  </si>
  <si>
    <t>(備考)</t>
    <rPh sb="1" eb="3">
      <t>ビコウ</t>
    </rPh>
    <phoneticPr fontId="9"/>
  </si>
  <si>
    <t>付表１２　共同生活援助事業所の指定等に係る記載事項</t>
  </si>
  <si>
    <t>(郵便番号</t>
  </si>
  <si>
    <t>-</t>
    <phoneticPr fontId="42"/>
  </si>
  <si>
    <t>)</t>
  </si>
  <si>
    <t>E-Mail</t>
    <phoneticPr fontId="42"/>
  </si>
  <si>
    <t>生年月日</t>
    <rPh sb="0" eb="4">
      <t>セイネンガッピ</t>
    </rPh>
    <phoneticPr fontId="42"/>
  </si>
  <si>
    <t>月</t>
    <rPh sb="0" eb="1">
      <t>ツキ</t>
    </rPh>
    <phoneticPr fontId="42"/>
  </si>
  <si>
    <t>日</t>
    <rPh sb="0" eb="1">
      <t>ニチ</t>
    </rPh>
    <phoneticPr fontId="42"/>
  </si>
  <si>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</si>
  <si>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</si>
  <si>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</si>
  <si>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○人員に関する基準の確認に必要な事項</t>
    <rPh sb="1" eb="3">
      <t>ジンイン</t>
    </rPh>
    <rPh sb="4" eb="5">
      <t>カン</t>
    </rPh>
    <rPh sb="7" eb="9">
      <t>キジュン</t>
    </rPh>
    <rPh sb="10" eb="12">
      <t>カクニン</t>
    </rPh>
    <rPh sb="13" eb="15">
      <t>ヒツヨウ</t>
    </rPh>
    <rPh sb="16" eb="18">
      <t>ジコウ</t>
    </rPh>
    <phoneticPr fontId="42"/>
  </si>
  <si>
    <t>居宅介護等従業者</t>
    <rPh sb="0" eb="2">
      <t>キョタク</t>
    </rPh>
    <rPh sb="2" eb="4">
      <t>カイゴ</t>
    </rPh>
    <rPh sb="4" eb="5">
      <t>トウ</t>
    </rPh>
    <rPh sb="5" eb="8">
      <t>ジュウギョウシャ</t>
    </rPh>
    <phoneticPr fontId="9"/>
  </si>
  <si>
    <t>その他の従業者</t>
    <rPh sb="2" eb="3">
      <t>タ</t>
    </rPh>
    <rPh sb="4" eb="7">
      <t>ジュウギョウシャ</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</si>
  <si>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</si>
  <si>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</si>
  <si>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</si>
  <si>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</si>
  <si>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42"/>
  </si>
  <si>
    <t>サービスの提供形態(該当部分に○)</t>
  </si>
  <si>
    <t>生活支援員の業務の外部委託の予定</t>
    <phoneticPr fontId="9"/>
  </si>
  <si>
    <t>有</t>
    <rPh sb="0" eb="1">
      <t>ユウ</t>
    </rPh>
    <phoneticPr fontId="42"/>
  </si>
  <si>
    <t>無</t>
    <rPh sb="0" eb="1">
      <t>ム</t>
    </rPh>
    <phoneticPr fontId="42"/>
  </si>
  <si>
    <t>日中サービス支援型</t>
    <rPh sb="0" eb="2">
      <t>ニッチュウ</t>
    </rPh>
    <rPh sb="6" eb="8">
      <t>シエン</t>
    </rPh>
    <rPh sb="8" eb="9">
      <t>ガタ</t>
    </rPh>
    <phoneticPr fontId="9"/>
  </si>
  <si>
    <t>有の場合の月間時間数</t>
    <rPh sb="0" eb="1">
      <t>ユウ</t>
    </rPh>
    <rPh sb="2" eb="4">
      <t>バアイ</t>
    </rPh>
    <rPh sb="5" eb="7">
      <t>ゲッカン</t>
    </rPh>
    <rPh sb="7" eb="10">
      <t>ジカンスウ</t>
    </rPh>
    <phoneticPr fontId="42"/>
  </si>
  <si>
    <t>外部サービス利用型</t>
    <rPh sb="0" eb="2">
      <t>ガイブ</t>
    </rPh>
    <rPh sb="6" eb="8">
      <t>リヨウ</t>
    </rPh>
    <rPh sb="8" eb="9">
      <t>ガタ</t>
    </rPh>
    <phoneticPr fontId="9"/>
  </si>
  <si>
    <t>受託居宅介護サービス事業者が事業を行う事業所の名称及び所在地並びに当該事業者の名称及び所在地　</t>
    <phoneticPr fontId="9"/>
  </si>
  <si>
    <t>利用定員(人)</t>
    <rPh sb="0" eb="2">
      <t>リヨウ</t>
    </rPh>
    <rPh sb="2" eb="4">
      <t>テイイン</t>
    </rPh>
    <rPh sb="5" eb="6">
      <t>ニン</t>
    </rPh>
    <phoneticPr fontId="9"/>
  </si>
  <si>
    <t>利用者の推定数(人)</t>
    <rPh sb="0" eb="3">
      <t>リヨウシャ</t>
    </rPh>
    <rPh sb="4" eb="7">
      <t>スイテイスウ</t>
    </rPh>
    <phoneticPr fontId="9"/>
  </si>
  <si>
    <t>指定生活介護事業所等との連携体制</t>
    <rPh sb="0" eb="2">
      <t>シテイ</t>
    </rPh>
    <rPh sb="2" eb="4">
      <t>セイカツ</t>
    </rPh>
    <rPh sb="4" eb="6">
      <t>カイゴ</t>
    </rPh>
    <rPh sb="6" eb="9">
      <t>ジギョウショ</t>
    </rPh>
    <rPh sb="9" eb="10">
      <t>ナド</t>
    </rPh>
    <rPh sb="12" eb="16">
      <t>レンケイタイセイ</t>
    </rPh>
    <phoneticPr fontId="42"/>
  </si>
  <si>
    <t>連携する施設の種別</t>
    <rPh sb="0" eb="2">
      <t>レンケイ</t>
    </rPh>
    <rPh sb="4" eb="6">
      <t>シセツ</t>
    </rPh>
    <rPh sb="7" eb="9">
      <t>シュベツ</t>
    </rPh>
    <phoneticPr fontId="42"/>
  </si>
  <si>
    <t>施設名</t>
    <rPh sb="0" eb="3">
      <t>シセツメイ</t>
    </rPh>
    <phoneticPr fontId="42"/>
  </si>
  <si>
    <t>支援体制の概要</t>
    <rPh sb="0" eb="4">
      <t>シエンタイセイ</t>
    </rPh>
    <rPh sb="5" eb="7">
      <t>ガイヨウ</t>
    </rPh>
    <phoneticPr fontId="42"/>
  </si>
  <si>
    <t>協力医療機関</t>
    <rPh sb="0" eb="2">
      <t>キョウリョク</t>
    </rPh>
    <rPh sb="2" eb="6">
      <t>イリョウキカン</t>
    </rPh>
    <phoneticPr fontId="42"/>
  </si>
  <si>
    <t>名称</t>
    <rPh sb="0" eb="2">
      <t>メイショウ</t>
    </rPh>
    <phoneticPr fontId="42"/>
  </si>
  <si>
    <t>診療科名</t>
    <rPh sb="0" eb="3">
      <t>シンリョウカ</t>
    </rPh>
    <rPh sb="3" eb="4">
      <t>メイ</t>
    </rPh>
    <phoneticPr fontId="42"/>
  </si>
  <si>
    <t>協力歯科医療機関</t>
    <rPh sb="0" eb="2">
      <t>キョウリョク</t>
    </rPh>
    <rPh sb="2" eb="4">
      <t>シカ</t>
    </rPh>
    <rPh sb="4" eb="8">
      <t>イリョウキカン</t>
    </rPh>
    <phoneticPr fontId="42"/>
  </si>
  <si>
    <t>○共同生活住居の情報</t>
    <rPh sb="1" eb="3">
      <t>キョウドウ</t>
    </rPh>
    <rPh sb="3" eb="5">
      <t>セイカツ</t>
    </rPh>
    <rPh sb="5" eb="7">
      <t>ジュウキョ</t>
    </rPh>
    <rPh sb="8" eb="10">
      <t>ジョウホウ</t>
    </rPh>
    <phoneticPr fontId="42"/>
  </si>
  <si>
    <t>共同生活住居①(主たる事業所)</t>
    <rPh sb="0" eb="6">
      <t>キョウドウセイカツジュウキョ</t>
    </rPh>
    <rPh sb="8" eb="9">
      <t>シュ</t>
    </rPh>
    <rPh sb="11" eb="14">
      <t>ジギョウショ</t>
    </rPh>
    <phoneticPr fontId="9"/>
  </si>
  <si>
    <t xml:space="preserve"> （前頁に記載）</t>
    <rPh sb="2" eb="3">
      <t>マエ</t>
    </rPh>
    <rPh sb="3" eb="4">
      <t>ページ</t>
    </rPh>
    <rPh sb="5" eb="7">
      <t>キサイ</t>
    </rPh>
    <phoneticPr fontId="42"/>
  </si>
  <si>
    <t xml:space="preserve"> （前頁に記載）</t>
    <phoneticPr fontId="42"/>
  </si>
  <si>
    <t xml:space="preserve"> （前頁に記載）</t>
    <phoneticPr fontId="9"/>
  </si>
  <si>
    <t>住居区分
（該当するものに○）</t>
    <rPh sb="0" eb="4">
      <t>ジュウキョクブン</t>
    </rPh>
    <rPh sb="6" eb="8">
      <t>ガイトウ</t>
    </rPh>
    <phoneticPr fontId="42"/>
  </si>
  <si>
    <t>一戸建て</t>
    <rPh sb="0" eb="3">
      <t>イッコダ</t>
    </rPh>
    <phoneticPr fontId="42"/>
  </si>
  <si>
    <t>アパート</t>
    <phoneticPr fontId="42"/>
  </si>
  <si>
    <t>マンション</t>
    <phoneticPr fontId="42"/>
  </si>
  <si>
    <t>その他</t>
    <rPh sb="2" eb="3">
      <t>タ</t>
    </rPh>
    <phoneticPr fontId="42"/>
  </si>
  <si>
    <t>建物所有者名</t>
    <rPh sb="0" eb="2">
      <t>タテモノ</t>
    </rPh>
    <rPh sb="2" eb="5">
      <t>ショユウシャ</t>
    </rPh>
    <rPh sb="5" eb="6">
      <t>メイ</t>
    </rPh>
    <phoneticPr fontId="9"/>
  </si>
  <si>
    <t>賃貸借契約の内容</t>
    <rPh sb="0" eb="5">
      <t>チンタイシャクケイヤク</t>
    </rPh>
    <rPh sb="6" eb="8">
      <t>ナイヨウ</t>
    </rPh>
    <phoneticPr fontId="9"/>
  </si>
  <si>
    <t>家賃月額(円)</t>
    <rPh sb="0" eb="2">
      <t>ヤチン</t>
    </rPh>
    <rPh sb="2" eb="4">
      <t>ゲツガク</t>
    </rPh>
    <rPh sb="5" eb="6">
      <t>エン</t>
    </rPh>
    <phoneticPr fontId="42"/>
  </si>
  <si>
    <t>契約期間</t>
    <rPh sb="0" eb="4">
      <t>ケイヤクキカン</t>
    </rPh>
    <phoneticPr fontId="42"/>
  </si>
  <si>
    <t>～</t>
    <phoneticPr fontId="42"/>
  </si>
  <si>
    <t>住居の利用定員(人)</t>
    <rPh sb="0" eb="2">
      <t>ジュウキョ</t>
    </rPh>
    <rPh sb="3" eb="7">
      <t>リヨウテイイン</t>
    </rPh>
    <rPh sb="8" eb="9">
      <t>ニン</t>
    </rPh>
    <phoneticPr fontId="9"/>
  </si>
  <si>
    <t>居室数</t>
    <rPh sb="0" eb="3">
      <t>キョシツスウ</t>
    </rPh>
    <phoneticPr fontId="42"/>
  </si>
  <si>
    <t>室(うち個室</t>
    <rPh sb="0" eb="1">
      <t>シツ</t>
    </rPh>
    <rPh sb="4" eb="6">
      <t>コシツ</t>
    </rPh>
    <phoneticPr fontId="42"/>
  </si>
  <si>
    <t>室)</t>
    <rPh sb="0" eb="1">
      <t>シツ</t>
    </rPh>
    <phoneticPr fontId="42"/>
  </si>
  <si>
    <t>入居者１人当たりの居室の最小床面積(㎡)</t>
    <rPh sb="0" eb="3">
      <t>ニュウキョシャ</t>
    </rPh>
    <rPh sb="4" eb="5">
      <t>ヒト</t>
    </rPh>
    <rPh sb="5" eb="6">
      <t>ア</t>
    </rPh>
    <rPh sb="9" eb="11">
      <t>キョシツ</t>
    </rPh>
    <rPh sb="12" eb="14">
      <t>サイショウ</t>
    </rPh>
    <rPh sb="14" eb="17">
      <t>ユカメンセキ</t>
    </rPh>
    <phoneticPr fontId="9"/>
  </si>
  <si>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9"/>
  </si>
  <si>
    <t>主たる対象者
(対象とするものに○)</t>
    <rPh sb="0" eb="1">
      <t>シュ</t>
    </rPh>
    <rPh sb="3" eb="6">
      <t>タイショウシャ</t>
    </rPh>
    <rPh sb="8" eb="10">
      <t>タイショウ</t>
    </rPh>
    <phoneticPr fontId="42"/>
  </si>
  <si>
    <t>身体障害</t>
    <rPh sb="0" eb="2">
      <t>シンタイ</t>
    </rPh>
    <rPh sb="2" eb="4">
      <t>ショウガイ</t>
    </rPh>
    <phoneticPr fontId="42"/>
  </si>
  <si>
    <t>知的障害</t>
    <rPh sb="0" eb="2">
      <t>チテキ</t>
    </rPh>
    <rPh sb="2" eb="4">
      <t>ショウガイ</t>
    </rPh>
    <phoneticPr fontId="42"/>
  </si>
  <si>
    <t>精神障害</t>
    <rPh sb="0" eb="2">
      <t>セイシン</t>
    </rPh>
    <rPh sb="2" eb="4">
      <t>ショウガイ</t>
    </rPh>
    <phoneticPr fontId="42"/>
  </si>
  <si>
    <t>難病等対象者</t>
    <rPh sb="0" eb="2">
      <t>ナンビョウ</t>
    </rPh>
    <rPh sb="2" eb="3">
      <t>トウ</t>
    </rPh>
    <rPh sb="3" eb="6">
      <t>タイショウシャ</t>
    </rPh>
    <phoneticPr fontId="42"/>
  </si>
  <si>
    <t>共同生活住居②</t>
    <rPh sb="0" eb="6">
      <t>キョウドウセイカツジュウキョ</t>
    </rPh>
    <phoneticPr fontId="9"/>
  </si>
  <si>
    <t xml:space="preserve"> </t>
    <phoneticPr fontId="42"/>
  </si>
  <si>
    <t>共同生活住居③</t>
    <rPh sb="0" eb="6">
      <t>キョウドウセイカツジュウキョ</t>
    </rPh>
    <phoneticPr fontId="9"/>
  </si>
  <si>
    <t>○サテライト型住居の情報</t>
    <rPh sb="6" eb="7">
      <t>ガタ</t>
    </rPh>
    <rPh sb="7" eb="9">
      <t>ジュウキョ</t>
    </rPh>
    <rPh sb="10" eb="12">
      <t>ジョウホウ</t>
    </rPh>
    <phoneticPr fontId="42"/>
  </si>
  <si>
    <t>居室の最小床面積(㎡)</t>
    <rPh sb="0" eb="2">
      <t>キョシツ</t>
    </rPh>
    <rPh sb="3" eb="5">
      <t>サイショウ</t>
    </rPh>
    <rPh sb="5" eb="8">
      <t>ユカメンセキ</t>
    </rPh>
    <phoneticPr fontId="42"/>
  </si>
  <si>
    <t>本体住居の名称</t>
    <phoneticPr fontId="9"/>
  </si>
  <si>
    <t>本体住居との距離(㎞)</t>
  </si>
  <si>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42"/>
  </si>
  <si>
    <t>２．更新の場合には、「利用者の推定数」欄は前年度の平均利用者数を記入してください。</t>
    <phoneticPr fontId="42"/>
  </si>
  <si>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</si>
  <si>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9"/>
  </si>
  <si>
    <t>記入欄不足時の資料</t>
  </si>
  <si>
    <t>■サービス管理責任者</t>
    <rPh sb="5" eb="7">
      <t>カンリ</t>
    </rPh>
    <rPh sb="7" eb="9">
      <t>セキニン</t>
    </rPh>
    <rPh sb="9" eb="10">
      <t>シャ</t>
    </rPh>
    <phoneticPr fontId="168"/>
  </si>
  <si>
    <t>サービス管理責任者</t>
    <rPh sb="6" eb="9">
      <t>セキニンシャ</t>
    </rPh>
    <phoneticPr fontId="9"/>
  </si>
  <si>
    <t>■事業所の体制</t>
    <rPh sb="1" eb="4">
      <t>ジギョウショ</t>
    </rPh>
    <rPh sb="5" eb="7">
      <t>タイセイ</t>
    </rPh>
    <phoneticPr fontId="168"/>
  </si>
  <si>
    <t>事業所の体制</t>
    <rPh sb="0" eb="3">
      <t>ジギョウショ</t>
    </rPh>
    <rPh sb="4" eb="6">
      <t>タイセイ</t>
    </rPh>
    <phoneticPr fontId="42"/>
  </si>
  <si>
    <t>他に指定を受けている障害福祉サービス等</t>
    <phoneticPr fontId="42"/>
  </si>
  <si>
    <t>種類</t>
    <rPh sb="0" eb="2">
      <t>シュルイ</t>
    </rPh>
    <phoneticPr fontId="42"/>
  </si>
  <si>
    <t>事業所名</t>
    <rPh sb="0" eb="4">
      <t>ジギョウショメイ</t>
    </rPh>
    <phoneticPr fontId="42"/>
  </si>
  <si>
    <t>事業所番号</t>
    <rPh sb="0" eb="5">
      <t>ジギョウショバンゴウ</t>
    </rPh>
    <phoneticPr fontId="42"/>
  </si>
  <si>
    <t>委託による提携事業所</t>
    <rPh sb="0" eb="2">
      <t>イタク</t>
    </rPh>
    <rPh sb="5" eb="7">
      <t>テイケイ</t>
    </rPh>
    <rPh sb="7" eb="10">
      <t>ジギョウショ</t>
    </rPh>
    <phoneticPr fontId="42"/>
  </si>
  <si>
    <t>■協力医療機関</t>
    <rPh sb="1" eb="3">
      <t>キョウリョク</t>
    </rPh>
    <rPh sb="3" eb="5">
      <t>イリョウ</t>
    </rPh>
    <rPh sb="5" eb="7">
      <t>キカン</t>
    </rPh>
    <phoneticPr fontId="168"/>
  </si>
  <si>
    <t>（別紙１ー１）</t>
    <rPh sb="1" eb="3">
      <t>ベッシ</t>
    </rPh>
    <phoneticPr fontId="7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</si>
  <si>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</si>
  <si>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</si>
  <si>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</si>
  <si>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</si>
  <si>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</si>
  <si>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各サービス共通</t>
    <rPh sb="0" eb="1">
      <t>カク</t>
    </rPh>
    <rPh sb="5" eb="7">
      <t>キョウツウ</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</si>
  <si>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</si>
  <si>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</si>
  <si>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虐待防止措置未実施</t>
    <rPh sb="0" eb="2">
      <t>ギャクタイ</t>
    </rPh>
    <rPh sb="2" eb="4">
      <t>ボウシ</t>
    </rPh>
    <rPh sb="4" eb="6">
      <t>ソチ</t>
    </rPh>
    <rPh sb="6" eb="7">
      <t>ミ</t>
    </rPh>
    <rPh sb="7" eb="9">
      <t>ジッシ</t>
    </rPh>
    <phoneticPr fontId="9"/>
  </si>
  <si>
    <t>情報公表未報告</t>
    <phoneticPr fontId="9"/>
  </si>
  <si>
    <t>地域生活支援拠点等</t>
    <rPh sb="6" eb="8">
      <t>キョテン</t>
    </rPh>
    <rPh sb="8" eb="9">
      <t>トウ</t>
    </rPh>
    <phoneticPr fontId="9"/>
  </si>
  <si>
    <t>身体拘束廃止未実施</t>
    <phoneticPr fontId="9"/>
  </si>
  <si>
    <t>業務継続計画未策定</t>
    <phoneticPr fontId="9"/>
  </si>
  <si>
    <t>職員欠如</t>
    <rPh sb="0" eb="2">
      <t>ショクイン</t>
    </rPh>
    <rPh sb="2" eb="4">
      <t>ケツジョ</t>
    </rPh>
    <phoneticPr fontId="9"/>
  </si>
  <si>
    <t>サービス管理責任者欠如</t>
    <rPh sb="4" eb="6">
      <t>カンリ</t>
    </rPh>
    <rPh sb="6" eb="8">
      <t>セキニン</t>
    </rPh>
    <rPh sb="8" eb="9">
      <t>シャ</t>
    </rPh>
    <rPh sb="9" eb="11">
      <t>ケツジョ</t>
    </rPh>
    <phoneticPr fontId="9"/>
  </si>
  <si>
    <t>人員配置体制</t>
    <rPh sb="0" eb="2">
      <t>ジンイン</t>
    </rPh>
    <rPh sb="2" eb="4">
      <t>ハイチ</t>
    </rPh>
    <rPh sb="4" eb="6">
      <t>タイセイ</t>
    </rPh>
    <phoneticPr fontId="9"/>
  </si>
  <si>
    <t>指定管理者制度適用区分</t>
    <rPh sb="0" eb="2">
      <t>シテイ</t>
    </rPh>
    <rPh sb="2" eb="5">
      <t>カンリシャ</t>
    </rPh>
    <rPh sb="5" eb="7">
      <t>セイド</t>
    </rPh>
    <rPh sb="7" eb="9">
      <t>テキヨウ</t>
    </rPh>
    <rPh sb="9" eb="11">
      <t>クブン</t>
    </rPh>
    <phoneticPr fontId="9"/>
  </si>
  <si>
    <t>施設区分</t>
    <rPh sb="0" eb="2">
      <t>シセツ</t>
    </rPh>
    <rPh sb="2" eb="4">
      <t>クブン</t>
    </rPh>
    <phoneticPr fontId="9"/>
  </si>
  <si>
    <t>福祉専門職員配置等</t>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</si>
  <si>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</si>
  <si>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</si>
  <si>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中核的人材配置体制</t>
    <rPh sb="7" eb="9">
      <t>タイセイ</t>
    </rPh>
    <phoneticPr fontId="42"/>
  </si>
  <si>
    <t>高次脳機能障害者支援体制</t>
    <rPh sb="0" eb="2">
      <t>コウジ</t>
    </rPh>
    <rPh sb="2" eb="3">
      <t>ノウ</t>
    </rPh>
    <rPh sb="3" eb="5">
      <t>キノウ</t>
    </rPh>
    <rPh sb="5" eb="8">
      <t>ショウガイシャ</t>
    </rPh>
    <rPh sb="8" eb="10">
      <t>シエン</t>
    </rPh>
    <rPh sb="10" eb="12">
      <t>タイセイ</t>
    </rPh>
    <phoneticPr fontId="42"/>
  </si>
  <si>
    <t>地域生活移行個別支援</t>
    <rPh sb="0" eb="2">
      <t>チイキ</t>
    </rPh>
    <rPh sb="2" eb="4">
      <t>セイカツ</t>
    </rPh>
    <rPh sb="4" eb="6">
      <t>イコウ</t>
    </rPh>
    <rPh sb="6" eb="8">
      <t>コベツ</t>
    </rPh>
    <rPh sb="8" eb="10">
      <t>シエン</t>
    </rPh>
    <phoneticPr fontId="9"/>
  </si>
  <si>
    <t>障害者支援施設等感染対策向上体制</t>
    <rPh sb="14" eb="16">
      <t>タイセイ</t>
    </rPh>
    <phoneticPr fontId="42"/>
  </si>
  <si>
    <t>１．なし　　２．Ⅰ　　３．Ⅱ　　４．Ⅰ・Ⅱ</t>
    <phoneticPr fontId="42"/>
  </si>
  <si>
    <t>　１．なし　　２．あり</t>
  </si>
  <si>
    <t>通勤者生活支援</t>
    <rPh sb="0" eb="3">
      <t>ツウキンシャ</t>
    </rPh>
    <rPh sb="3" eb="5">
      <t>セイカツ</t>
    </rPh>
    <rPh sb="5" eb="7">
      <t>シエン</t>
    </rPh>
    <phoneticPr fontId="9"/>
  </si>
  <si>
    <t>精神障害者地域移行体制</t>
    <rPh sb="0" eb="2">
      <t>セイシン</t>
    </rPh>
    <rPh sb="2" eb="5">
      <t>ショウガイシャ</t>
    </rPh>
    <rPh sb="5" eb="7">
      <t>チイキ</t>
    </rPh>
    <rPh sb="7" eb="9">
      <t>イコウ</t>
    </rPh>
    <phoneticPr fontId="9"/>
  </si>
  <si>
    <t>強度行動障害者地域移行体制</t>
    <rPh sb="0" eb="2">
      <t>キョウド</t>
    </rPh>
    <rPh sb="2" eb="4">
      <t>コウドウ</t>
    </rPh>
    <rPh sb="4" eb="7">
      <t>ショウガイシャ</t>
    </rPh>
    <rPh sb="7" eb="9">
      <t>チイキ</t>
    </rPh>
    <rPh sb="9" eb="11">
      <t>イコウ</t>
    </rPh>
    <phoneticPr fontId="9"/>
  </si>
  <si>
    <t>夜間支援等体制</t>
    <rPh sb="0" eb="2">
      <t>ヤカン</t>
    </rPh>
    <rPh sb="2" eb="4">
      <t>シエン</t>
    </rPh>
    <rPh sb="4" eb="5">
      <t>トウ</t>
    </rPh>
    <rPh sb="5" eb="7">
      <t>タイセイ</t>
    </rPh>
    <phoneticPr fontId="9"/>
  </si>
  <si>
    <t>　　１．なし　　２．Ⅰ　　３．Ⅱ　　４．Ⅲ　　５．Ⅰ・Ⅱ　　６．Ⅰ・Ⅲ　　
　　７．Ⅱ・Ⅲ　　８．Ⅰ・Ⅱ・Ⅲ</t>
    <phoneticPr fontId="9"/>
  </si>
  <si>
    <t>ピアサポート実施加算</t>
    <rPh sb="6" eb="8">
      <t>ジッシ</t>
    </rPh>
    <rPh sb="8" eb="10">
      <t>カサン</t>
    </rPh>
    <phoneticPr fontId="42"/>
  </si>
  <si>
    <t>居住支援連携体制</t>
    <phoneticPr fontId="42"/>
  </si>
  <si>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</si>
  <si>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9"/>
  </si>
  <si>
    <t>大規模住居（※7）</t>
    <rPh sb="0" eb="3">
      <t>ダイキボ</t>
    </rPh>
    <rPh sb="3" eb="5">
      <t>ジュウキョ</t>
    </rPh>
    <phoneticPr fontId="9"/>
  </si>
  <si>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9"/>
  </si>
  <si>
    <t>看護職員配置体制</t>
    <rPh sb="0" eb="2">
      <t>カンゴ</t>
    </rPh>
    <rPh sb="2" eb="4">
      <t>ショクイン</t>
    </rPh>
    <rPh sb="4" eb="6">
      <t>ハイチ</t>
    </rPh>
    <rPh sb="6" eb="8">
      <t>タイセイ</t>
    </rPh>
    <phoneticPr fontId="9"/>
  </si>
  <si>
    <t>夜間支援等体制加算Ⅰ加配職員体制</t>
    <phoneticPr fontId="42"/>
  </si>
  <si>
    <t>１．なし　　２．Ⅳ　　３．Ⅴ　　４．Ⅵ　　５．Ⅳ・Ⅴ
６．Ⅳ・Ⅵ　　７．Ⅴ・Ⅵ　　８．Ⅳ・Ⅴ・Ⅵ</t>
    <phoneticPr fontId="42"/>
  </si>
  <si>
    <t>夜勤職員加配体制</t>
    <rPh sb="0" eb="2">
      <t>ヤキン</t>
    </rPh>
    <rPh sb="2" eb="4">
      <t>ショクイン</t>
    </rPh>
    <rPh sb="4" eb="6">
      <t>カハイ</t>
    </rPh>
    <rPh sb="6" eb="8">
      <t>タイセイ</t>
    </rPh>
    <phoneticPr fontId="9"/>
  </si>
  <si>
    <t>重度障害者支援職員配置（※8）</t>
    <phoneticPr fontId="9"/>
  </si>
  <si>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9"/>
  </si>
  <si>
    <t>医療連携体制加算（Ⅶ）</t>
    <rPh sb="0" eb="2">
      <t>イリョウ</t>
    </rPh>
    <rPh sb="2" eb="4">
      <t>レンケイ</t>
    </rPh>
    <rPh sb="4" eb="6">
      <t>タイセイ</t>
    </rPh>
    <rPh sb="6" eb="8">
      <t>カサン</t>
    </rPh>
    <phoneticPr fontId="9"/>
  </si>
  <si>
    <t>医療的ケア対応支援体制</t>
    <rPh sb="9" eb="11">
      <t>タイセイ</t>
    </rPh>
    <phoneticPr fontId="4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</si>
  <si>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4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</si>
  <si>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</si>
  <si>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※３</t>
    <phoneticPr fontId="7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</si>
  <si>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</si>
  <si>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</si>
  <si>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</si>
  <si>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※６</t>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</si>
  <si>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</si>
  <si>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※７</t>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</si>
  <si>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</si>
  <si>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※８</t>
    <phoneticPr fontId="9"/>
  </si>
  <si>
    <t>※９</t>
    <phoneticPr fontId="9"/>
  </si>
  <si>
    <t>居宅介護について、「特定事業所（経過措置）」欄は、特定事業所が「２．Ⅰ」、「４．Ⅲ」、「５．Ⅳ」の場合に設定する。</t>
    <rPh sb="0" eb="2">
      <t>キョタク</t>
    </rPh>
    <rPh sb="2" eb="4">
      <t>カイゴ</t>
    </rPh>
    <phoneticPr fontId="42"/>
  </si>
  <si>
    <t>行動援護について、「特定事業所（経過措置）」欄は、特定事業所が「２．Ⅰ」、「３．Ⅱ」、「４．Ⅲ」、「５．Ⅳ」の場合に設定する。</t>
    <rPh sb="0" eb="2">
      <t>コウドウ</t>
    </rPh>
    <rPh sb="2" eb="4">
      <t>エンゴ</t>
    </rPh>
    <phoneticPr fontId="42"/>
  </si>
  <si>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</si>
  <si>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42"/>
  </si>
  <si>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</si>
  <si>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42"/>
  </si>
  <si>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</si>
  <si>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2"/>
  </si>
  <si>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</si>
  <si>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42"/>
  </si>
  <si>
    <t>※１６</t>
    <phoneticPr fontId="72"/>
  </si>
  <si>
    <t>※１９</t>
    <phoneticPr fontId="72"/>
  </si>
  <si>
    <t>（別紙３ー１）</t>
    <rPh sb="1" eb="3">
      <t>ベッシ</t>
    </rPh>
    <phoneticPr fontId="72"/>
  </si>
  <si>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72"/>
  </si>
  <si>
    <t>１　事業所・施設の名称</t>
    <rPh sb="2" eb="5">
      <t>ジギョウショ</t>
    </rPh>
    <rPh sb="6" eb="8">
      <t>シセツ</t>
    </rPh>
    <rPh sb="9" eb="11">
      <t>メイショウ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</si>
  <si>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</si>
  <si>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</si>
  <si>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</si>
  <si>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2"/>
  </si>
  <si>
    <t>５　社会福祉士等の状況</t>
    <rPh sb="2" eb="4">
      <t>シャカイ</t>
    </rPh>
    <rPh sb="4" eb="6">
      <t>フクシ</t>
    </rPh>
    <rPh sb="6" eb="7">
      <t>シ</t>
    </rPh>
    <rPh sb="7" eb="8">
      <t>トウ</t>
    </rPh>
    <rPh sb="9" eb="11">
      <t>ジョウキョウ</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</si>
  <si>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</si>
  <si>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</si>
  <si>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</si>
  <si>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</si>
  <si>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</si>
  <si>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</si>
  <si>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</si>
  <si>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2"/>
  </si>
  <si>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</si>
  <si>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</si>
  <si>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</si>
  <si>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</si>
  <si>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</si>
  <si>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（別紙６－１）</t>
    <rPh sb="1" eb="3">
      <t>ベッシ</t>
    </rPh>
    <phoneticPr fontId="72"/>
  </si>
  <si>
    <t>（別紙６－２）</t>
    <rPh sb="1" eb="3">
      <t>ベッシ</t>
    </rPh>
    <phoneticPr fontId="72"/>
  </si>
  <si>
    <t>（別紙５）</t>
    <rPh sb="1" eb="3">
      <t>ベッシ</t>
    </rPh>
    <phoneticPr fontId="72"/>
  </si>
  <si>
    <t>（別紙29ー２）</t>
    <rPh sb="1" eb="3">
      <t>ベッシ</t>
    </rPh>
    <phoneticPr fontId="7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</si>
  <si>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9"/>
  </si>
  <si>
    <t>１　事業所名</t>
    <phoneticPr fontId="9"/>
  </si>
  <si>
    <t>１　新規　　　　　　　　２　変更　　　　　　　　３　終了</t>
    <phoneticPr fontId="42"/>
  </si>
  <si>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9"/>
  </si>
  <si>
    <t>夜間支援従事者
①</t>
    <phoneticPr fontId="9"/>
  </si>
  <si>
    <t>夜間支援従事者
②</t>
    <phoneticPr fontId="9"/>
  </si>
  <si>
    <t>夜間支援従事者
③</t>
    <phoneticPr fontId="9"/>
  </si>
  <si>
    <t>夜間支援従事者を配置している場所</t>
    <rPh sb="0" eb="2">
      <t>ヤカン</t>
    </rPh>
    <rPh sb="2" eb="4">
      <t>シエン</t>
    </rPh>
    <rPh sb="4" eb="7">
      <t>ジュウジシャ</t>
    </rPh>
    <rPh sb="8" eb="10">
      <t>ハイチ</t>
    </rPh>
    <rPh sb="14" eb="16">
      <t>バショ</t>
    </rPh>
    <phoneticPr fontId="9"/>
  </si>
  <si>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9"/>
  </si>
  <si>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9"/>
  </si>
  <si>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9"/>
  </si>
  <si>
    <t>（別紙38）</t>
    <rPh sb="1" eb="3">
      <t>ベッシ</t>
    </rPh>
    <phoneticPr fontId="7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</si>
  <si>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9"/>
  </si>
  <si>
    <t>３　夜勤職員の加配状況</t>
    <rPh sb="2" eb="4">
      <t>ヤキン</t>
    </rPh>
    <rPh sb="4" eb="6">
      <t>ショクイン</t>
    </rPh>
    <rPh sb="7" eb="9">
      <t>カハイ</t>
    </rPh>
    <rPh sb="9" eb="11">
      <t>ジョウキョウ</t>
    </rPh>
    <phoneticPr fontId="9"/>
  </si>
  <si>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9"/>
  </si>
  <si>
    <t>（別紙８ー３）</t>
    <rPh sb="1" eb="3">
      <t>ベッシ</t>
    </rPh>
    <phoneticPr fontId="72"/>
  </si>
  <si>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9"/>
  </si>
  <si>
    <t>（別紙12）</t>
    <rPh sb="1" eb="3">
      <t>ベッシ</t>
    </rPh>
    <phoneticPr fontId="72"/>
  </si>
  <si>
    <t>　　　　年　　月　　日</t>
    <phoneticPr fontId="9"/>
  </si>
  <si>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9"/>
  </si>
  <si>
    <t>２　サービスの種類</t>
    <rPh sb="7" eb="9">
      <t>シュルイ</t>
    </rPh>
    <phoneticPr fontId="9"/>
  </si>
  <si>
    <t>３　異動区分</t>
    <rPh sb="2" eb="4">
      <t>イドウ</t>
    </rPh>
    <rPh sb="4" eb="6">
      <t>クブン</t>
    </rPh>
    <phoneticPr fontId="9"/>
  </si>
  <si>
    <t>加　算　要　件</t>
    <rPh sb="0" eb="1">
      <t>カ</t>
    </rPh>
    <rPh sb="2" eb="3">
      <t>サン</t>
    </rPh>
    <rPh sb="4" eb="5">
      <t>ヨウ</t>
    </rPh>
    <rPh sb="6" eb="7">
      <t>ケン</t>
    </rPh>
    <phoneticPr fontId="9"/>
  </si>
  <si>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9"/>
  </si>
  <si>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9"/>
  </si>
  <si>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9"/>
  </si>
  <si>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</si>
  <si>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9"/>
  </si>
  <si>
    <t>社会福祉士又は精神保健福祉士による支援の内容</t>
    <rPh sb="5" eb="6">
      <t>マタ</t>
    </rPh>
    <rPh sb="17" eb="19">
      <t>シエン</t>
    </rPh>
    <rPh sb="20" eb="22">
      <t>ナイヨウ</t>
    </rPh>
    <phoneticPr fontId="9"/>
  </si>
  <si>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</si>
  <si>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9"/>
  </si>
  <si>
    <t>指導の回数</t>
    <rPh sb="0" eb="2">
      <t>シドウ</t>
    </rPh>
    <rPh sb="3" eb="5">
      <t>カイスウ</t>
    </rPh>
    <phoneticPr fontId="9"/>
  </si>
  <si>
    <t>回／月</t>
    <rPh sb="0" eb="1">
      <t>カイ</t>
    </rPh>
    <rPh sb="2" eb="3">
      <t>ツキ</t>
    </rPh>
    <phoneticPr fontId="9"/>
  </si>
  <si>
    <t>（４）</t>
    <phoneticPr fontId="9"/>
  </si>
  <si>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9"/>
  </si>
  <si>
    <t>研修の回数</t>
    <rPh sb="0" eb="2">
      <t>ケンシュウ</t>
    </rPh>
    <rPh sb="3" eb="5">
      <t>カイスウ</t>
    </rPh>
    <phoneticPr fontId="9"/>
  </si>
  <si>
    <t>研修の内容</t>
    <rPh sb="0" eb="2">
      <t>ケンシュウ</t>
    </rPh>
    <rPh sb="3" eb="5">
      <t>ナイヨウ</t>
    </rPh>
    <phoneticPr fontId="9"/>
  </si>
  <si>
    <t>（５）</t>
    <phoneticPr fontId="9"/>
  </si>
  <si>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9"/>
  </si>
  <si>
    <t>協力体制関係機関名</t>
    <rPh sb="0" eb="2">
      <t>キョウリョク</t>
    </rPh>
    <rPh sb="2" eb="4">
      <t>タイセイ</t>
    </rPh>
    <rPh sb="4" eb="6">
      <t>カンケイ</t>
    </rPh>
    <rPh sb="6" eb="8">
      <t>キカン</t>
    </rPh>
    <rPh sb="8" eb="9">
      <t>メイ</t>
    </rPh>
    <phoneticPr fontId="9"/>
  </si>
  <si>
    <t>協力体制の具体的な内容</t>
    <rPh sb="0" eb="4">
      <t>キョウリョクタイセイ</t>
    </rPh>
    <rPh sb="5" eb="8">
      <t>グタイテキ</t>
    </rPh>
    <rPh sb="9" eb="11">
      <t>ナイヨウ</t>
    </rPh>
    <phoneticPr fontId="9"/>
  </si>
  <si>
    <t>　・社会福祉士又は精神保健福祉士の資格証の写し
　・従業者の勤務の体制及び勤務形態一覧表
　・組織体制図</t>
    <rPh sb="19" eb="20">
      <t>ショウ</t>
    </rPh>
    <rPh sb="21" eb="22">
      <t>ウツ</t>
    </rPh>
    <phoneticPr fontId="9"/>
  </si>
  <si>
    <t>注１</t>
    <phoneticPr fontId="9"/>
  </si>
  <si>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9"/>
  </si>
  <si>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</si>
  <si>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9"/>
  </si>
  <si>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</si>
  <si>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9"/>
  </si>
  <si>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</si>
  <si>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9"/>
  </si>
  <si>
    <t>（別紙13）</t>
    <rPh sb="1" eb="3">
      <t>ベッシ</t>
    </rPh>
    <phoneticPr fontId="72"/>
  </si>
  <si>
    <t>１　新規　　　　　　　２　変更　　　　　　　３　終了</t>
    <rPh sb="2" eb="4">
      <t>シンキ</t>
    </rPh>
    <rPh sb="13" eb="15">
      <t>ヘンコウ</t>
    </rPh>
    <rPh sb="24" eb="26">
      <t>シュウリョウ</t>
    </rPh>
    <phoneticPr fontId="9"/>
  </si>
  <si>
    <t>４　運営規程に定める
　障害者の種類</t>
    <rPh sb="2" eb="4">
      <t>ウンエイ</t>
    </rPh>
    <rPh sb="4" eb="6">
      <t>キテイ</t>
    </rPh>
    <rPh sb="7" eb="8">
      <t>サダ</t>
    </rPh>
    <rPh sb="12" eb="14">
      <t>ショウガイ</t>
    </rPh>
    <rPh sb="14" eb="15">
      <t>シャ</t>
    </rPh>
    <rPh sb="16" eb="18">
      <t>シュルイ</t>
    </rPh>
    <phoneticPr fontId="9"/>
  </si>
  <si>
    <t>５　有資格者の配置</t>
    <rPh sb="2" eb="6">
      <t>ユウシカクシャ</t>
    </rPh>
    <rPh sb="7" eb="9">
      <t>ハイチ</t>
    </rPh>
    <phoneticPr fontId="9"/>
  </si>
  <si>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9"/>
  </si>
  <si>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9"/>
  </si>
  <si>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9"/>
  </si>
  <si>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9"/>
  </si>
  <si>
    <t>（別紙14）</t>
    <rPh sb="1" eb="3">
      <t>ベッシ</t>
    </rPh>
    <phoneticPr fontId="7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</si>
  <si>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</si>
  <si>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</si>
  <si>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9"/>
  </si>
  <si>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9"/>
  </si>
  <si>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9"/>
  </si>
  <si>
    <t>　　</t>
    <phoneticPr fontId="72"/>
  </si>
  <si>
    <t>（別紙41）</t>
    <rPh sb="1" eb="3">
      <t>ベッシ</t>
    </rPh>
    <phoneticPr fontId="72"/>
  </si>
  <si>
    <t>　　　　　　　年　　月　　日</t>
    <phoneticPr fontId="7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</si>
  <si>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9"/>
  </si>
  <si>
    <t>　１　新規　　　　２　変更　　　　３　終了</t>
    <rPh sb="3" eb="5">
      <t>シンキ</t>
    </rPh>
    <rPh sb="11" eb="13">
      <t>ヘンコウ</t>
    </rPh>
    <rPh sb="19" eb="21">
      <t>シュウリョウ</t>
    </rPh>
    <phoneticPr fontId="9"/>
  </si>
  <si>
    <r>
      <t>実践研修の終了者の数</t>
    </r>
    <r>
      <rPr>
        <sz val="8"/>
        <rFont val="HGSｺﾞｼｯｸM"/>
        <family val="3"/>
        <charset val="128"/>
      </rPr>
      <t>※１</t>
    </r>
    <rPh sb="0" eb="2">
      <t>ジッセン</t>
    </rPh>
    <rPh sb="2" eb="4">
      <t>ケンシュウ</t>
    </rPh>
    <rPh sb="5" eb="8">
      <t>シュウリョウシャ</t>
    </rPh>
    <rPh sb="9" eb="10">
      <t>カズ</t>
    </rPh>
    <phoneticPr fontId="9"/>
  </si>
  <si>
    <r>
      <t>基礎研修の終了者の
数及び割合</t>
    </r>
    <r>
      <rPr>
        <sz val="8"/>
        <rFont val="HGSｺﾞｼｯｸM"/>
        <family val="3"/>
        <charset val="128"/>
      </rPr>
      <t>※２</t>
    </r>
    <phoneticPr fontId="42"/>
  </si>
  <si>
    <t>人</t>
    <rPh sb="0" eb="1">
      <t>ニン</t>
    </rPh>
    <phoneticPr fontId="42"/>
  </si>
  <si>
    <t>％</t>
    <phoneticPr fontId="42"/>
  </si>
  <si>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9"/>
  </si>
  <si>
    <t>注１　「職員配置」欄は、サービス管理責任者又は生活支援員として従事する当該事業所の全ての職員について記載してください。</t>
    <phoneticPr fontId="42"/>
  </si>
  <si>
    <t>注２　「職種」欄は、サービス管理責任者又は生活支援員の別を記載してください（地域移行支援員や世話人等は含まれません。）。</t>
    <phoneticPr fontId="42"/>
  </si>
  <si>
    <t>注３　サービス管理責任者と生活支援員を兼務する者については、同じ者であっても、サービス管理責任者と生活支援員</t>
    <phoneticPr fontId="42"/>
  </si>
  <si>
    <t>　　それぞれ別に記載してください。</t>
    <phoneticPr fontId="42"/>
  </si>
  <si>
    <t>注４　「研修の受講状況」欄には、①受講が修了又は受講中の場合は「有」を、②受講していない場合は「無」を記載してください。</t>
    <phoneticPr fontId="42"/>
  </si>
  <si>
    <t>（別紙15）</t>
    <rPh sb="1" eb="3">
      <t>ベッシ</t>
    </rPh>
    <phoneticPr fontId="72"/>
  </si>
  <si>
    <t>医療連携体制加算（Ⅶ）に関する届出書（共同生活援助）</t>
    <phoneticPr fontId="9"/>
  </si>
  <si>
    <t>医療連携体制加算（Ⅸ）（短期入所）</t>
    <rPh sb="12" eb="14">
      <t>タンキ</t>
    </rPh>
    <rPh sb="14" eb="16">
      <t>ニュウショ</t>
    </rPh>
    <phoneticPr fontId="9"/>
  </si>
  <si>
    <t>１　事業所の名称</t>
    <phoneticPr fontId="72"/>
  </si>
  <si>
    <t>２　サービスの種類</t>
    <rPh sb="7" eb="9">
      <t>シュルイ</t>
    </rPh>
    <phoneticPr fontId="72"/>
  </si>
  <si>
    <t>３　異動区分</t>
    <phoneticPr fontId="72"/>
  </si>
  <si>
    <t>１　新規　　　　　２　変更　　　　　３　終了</t>
    <rPh sb="20" eb="22">
      <t>シュウリョウ</t>
    </rPh>
    <phoneticPr fontId="9"/>
  </si>
  <si>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9"/>
  </si>
  <si>
    <t>１　看護師の配置状況（事
　業所の職員として看護師
　を確保している場合）
　(注)准看護師は不可</t>
    <phoneticPr fontId="9"/>
  </si>
  <si>
    <t>(1)</t>
  </si>
  <si>
    <t>配置する看護師の数（人）　（※１）</t>
    <phoneticPr fontId="9"/>
  </si>
  <si>
    <t>(2)</t>
  </si>
  <si>
    <t>他事業所との併任</t>
  </si>
  <si>
    <t>有　　・　　無</t>
  </si>
  <si>
    <t>２　訪問看護ステーション
　等との提携状況（訪問看
　護ステーション等との連
　携により看護師を確保し
　ている場合）</t>
    <phoneticPr fontId="9"/>
  </si>
  <si>
    <t>訪問看護ステーション等の名称</t>
  </si>
  <si>
    <t>訪問看護ステーション等の所在地</t>
  </si>
  <si>
    <t>(3)</t>
  </si>
  <si>
    <t>確保する看護師の数（人）　（※１）</t>
    <phoneticPr fontId="9"/>
  </si>
  <si>
    <t>３　看護師の勤務状況
　（※２）</t>
    <rPh sb="8" eb="10">
      <t>ジョウキョウ</t>
    </rPh>
    <phoneticPr fontId="9"/>
  </si>
  <si>
    <t>４　その他の体制の整備状
　況</t>
    <phoneticPr fontId="72"/>
  </si>
  <si>
    <t>看護師に24時間常時連絡できる体制を整備している。</t>
    <phoneticPr fontId="72"/>
  </si>
  <si>
    <t>重度化した場合の対応に係る指針を定め、入居（利用）の際に、入居者（利用者）又はその家族等に対して、当該指針の内容を説明し、同意を得る体制を整備している。</t>
  </si>
  <si>
    <t>上記１に該当の場合</t>
    <phoneticPr fontId="72"/>
  </si>
  <si>
    <t>従業者の勤務の体制及び勤務形態一覧表
組織体制図
看護師の資格を証する書類の写し</t>
    <phoneticPr fontId="9"/>
  </si>
  <si>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</si>
  <si>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2"/>
  </si>
  <si>
    <t>共通</t>
  </si>
  <si>
    <t>重度化した場合における対応に関する指針（※３）</t>
    <phoneticPr fontId="9"/>
  </si>
  <si>
    <t>※１　共同生活援助については、看護師１人につき、算定可能な利用者数は20人を上限とする。</t>
    <rPh sb="3" eb="5">
      <t>キョウドウ</t>
    </rPh>
    <rPh sb="5" eb="7">
      <t>セイカツ</t>
    </rPh>
    <rPh sb="7" eb="9">
      <t>エンジョ</t>
    </rPh>
    <phoneticPr fontId="9"/>
  </si>
  <si>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9"/>
  </si>
  <si>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9"/>
  </si>
  <si>
    <t>（別紙56）</t>
    <rPh sb="1" eb="3">
      <t>ベッシ</t>
    </rPh>
    <phoneticPr fontId="72"/>
  </si>
  <si>
    <t>通勤者生活支援加算に係る体制</t>
    <rPh sb="0" eb="3">
      <t>ツウキンシャ</t>
    </rPh>
    <rPh sb="3" eb="5">
      <t>セイカツ</t>
    </rPh>
    <rPh sb="5" eb="7">
      <t>シエン</t>
    </rPh>
    <rPh sb="7" eb="9">
      <t>カサン</t>
    </rPh>
    <rPh sb="10" eb="11">
      <t>カカ</t>
    </rPh>
    <rPh sb="12" eb="14">
      <t>タイセイ</t>
    </rPh>
    <phoneticPr fontId="9"/>
  </si>
  <si>
    <t>前年度の平均利用者数(A)</t>
    <phoneticPr fontId="9"/>
  </si>
  <si>
    <t>人</t>
    <phoneticPr fontId="9"/>
  </si>
  <si>
    <t>前年度の平均利用者数の50％（人）</t>
    <rPh sb="0" eb="3">
      <t>ゼンネンド</t>
    </rPh>
    <rPh sb="4" eb="6">
      <t>ヘイキン</t>
    </rPh>
    <rPh sb="6" eb="9">
      <t>リヨウシャ</t>
    </rPh>
    <rPh sb="9" eb="10">
      <t>スウ</t>
    </rPh>
    <phoneticPr fontId="9"/>
  </si>
  <si>
    <t>(C)＞＝(B)</t>
    <phoneticPr fontId="9"/>
  </si>
  <si>
    <t>加算要件に該当する利用者の数 (C)＝(E)／(D)</t>
    <phoneticPr fontId="9"/>
  </si>
  <si>
    <t xml:space="preserve"> 加算要件に該当する利用者の前年度利用日の合計(E)</t>
    <phoneticPr fontId="9"/>
  </si>
  <si>
    <t xml:space="preserve"> 前年度の当該サービスの開所日数の合計 (D)</t>
    <phoneticPr fontId="9"/>
  </si>
  <si>
    <t>通勤者生活支援に係る体制</t>
    <phoneticPr fontId="9"/>
  </si>
  <si>
    <t>（別紙39）</t>
    <rPh sb="1" eb="3">
      <t>ベッシ</t>
    </rPh>
    <phoneticPr fontId="7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</si>
  <si>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9"/>
  </si>
  <si>
    <t>１　新規　　　　　　２　変更　　　　　　３　終了</t>
    <rPh sb="2" eb="4">
      <t>シンキ</t>
    </rPh>
    <rPh sb="12" eb="14">
      <t>ヘンコウ</t>
    </rPh>
    <rPh sb="22" eb="24">
      <t>シュウリョウ</t>
    </rPh>
    <phoneticPr fontId="9"/>
  </si>
  <si>
    <t>３　看護職員の配置状況</t>
    <rPh sb="7" eb="9">
      <t>ハイチ</t>
    </rPh>
    <rPh sb="9" eb="11">
      <t>ジョウキョウ</t>
    </rPh>
    <phoneticPr fontId="9"/>
  </si>
  <si>
    <t>４　利用者の数</t>
    <rPh sb="2" eb="5">
      <t>リヨウシャ</t>
    </rPh>
    <rPh sb="6" eb="7">
      <t>カズ</t>
    </rPh>
    <phoneticPr fontId="9"/>
  </si>
  <si>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9"/>
  </si>
  <si>
    <t>（別紙40）</t>
    <rPh sb="1" eb="3">
      <t>ベッシ</t>
    </rPh>
    <phoneticPr fontId="72"/>
  </si>
  <si>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</si>
  <si>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（別紙37）</t>
    <rPh sb="1" eb="3">
      <t>ベッシ</t>
    </rPh>
    <phoneticPr fontId="72"/>
  </si>
  <si>
    <t>人員配置体制加算（ Ⅰ・Ⅱ・Ⅲ・Ⅳ・Ⅴ・Ⅵ・Ⅶ・Ⅷ・Ⅸ・Ⅹ・Ⅺ・Ⅻ・XIII・XIV）</t>
    <rPh sb="0" eb="2">
      <t>ジンイン</t>
    </rPh>
    <rPh sb="2" eb="4">
      <t>ハイチ</t>
    </rPh>
    <rPh sb="4" eb="6">
      <t>タイセイ</t>
    </rPh>
    <rPh sb="6" eb="8">
      <t>カサン</t>
    </rPh>
    <phoneticPr fontId="9"/>
  </si>
  <si>
    <t>㈠　６の人員体制において満たすべき算定要件の算出</t>
    <rPh sb="17" eb="19">
      <t>サンテイ</t>
    </rPh>
    <rPh sb="19" eb="21">
      <t>ヨウケン</t>
    </rPh>
    <rPh sb="22" eb="24">
      <t>サンシュツ</t>
    </rPh>
    <phoneticPr fontId="7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</si>
  <si>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42"/>
  </si>
  <si>
    <t>合計（ (a)＝①＋② ）</t>
    <rPh sb="0" eb="2">
      <t>ゴウケイ</t>
    </rPh>
    <phoneticPr fontId="9"/>
  </si>
  <si>
    <t>常勤換算数</t>
    <rPh sb="0" eb="5">
      <t>ジョウキンカンサンスウ</t>
    </rPh>
    <phoneticPr fontId="42"/>
  </si>
  <si>
    <t>勤務延べ
時間数</t>
    <rPh sb="0" eb="3">
      <t>キンムノ</t>
    </rPh>
    <rPh sb="5" eb="8">
      <t>ジカンスウ</t>
    </rPh>
    <phoneticPr fontId="72"/>
  </si>
  <si>
    <t>①</t>
    <phoneticPr fontId="72"/>
  </si>
  <si>
    <t>②</t>
    <phoneticPr fontId="72"/>
  </si>
  <si>
    <t>(a)</t>
    <phoneticPr fontId="72"/>
  </si>
  <si>
    <r>
      <t>○６の人員体制を満たすために</t>
    </r>
    <r>
      <rPr>
        <u/>
        <sz val="11"/>
        <color theme="1"/>
        <rFont val="HGSｺﾞｼｯｸM"/>
        <family val="3"/>
        <charset val="128"/>
      </rPr>
      <t>加配すべき世話人等</t>
    </r>
    <rPh sb="3" eb="5">
      <t>ジンイン</t>
    </rPh>
    <rPh sb="5" eb="7">
      <t>タイセイ</t>
    </rPh>
    <rPh sb="8" eb="9">
      <t>ミ</t>
    </rPh>
    <phoneticPr fontId="42"/>
  </si>
  <si>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</si>
  <si>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</si>
  <si>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72"/>
  </si>
  <si>
    <t>(b)</t>
    <phoneticPr fontId="72"/>
  </si>
  <si>
    <t>(c)</t>
    <phoneticPr fontId="72"/>
  </si>
  <si>
    <t>特定従業者数</t>
    <rPh sb="0" eb="6">
      <t>トクテイジュウギョウシャスウ</t>
    </rPh>
    <phoneticPr fontId="42"/>
  </si>
  <si>
    <t>(d)</t>
    <phoneticPr fontId="72"/>
  </si>
  <si>
    <t>勤務延べ時間数</t>
    <phoneticPr fontId="42"/>
  </si>
  <si>
    <t>(e)</t>
    <phoneticPr fontId="72"/>
  </si>
  <si>
    <t>㈢　人員配置体制加算　算定の可否</t>
    <phoneticPr fontId="72"/>
  </si>
  <si>
    <t>可</t>
    <rPh sb="0" eb="1">
      <t>カ</t>
    </rPh>
    <phoneticPr fontId="72"/>
  </si>
  <si>
    <t>否</t>
    <rPh sb="0" eb="1">
      <t>イナ</t>
    </rPh>
    <phoneticPr fontId="7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</si>
  <si>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</si>
  <si>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（別紙23ー１）</t>
    <rPh sb="1" eb="3">
      <t>ベッシ</t>
    </rPh>
    <phoneticPr fontId="72"/>
  </si>
  <si>
    <t>（別紙24）</t>
    <rPh sb="1" eb="3">
      <t>ベッシ</t>
    </rPh>
    <phoneticPr fontId="72"/>
  </si>
  <si>
    <t>（別紙47）</t>
    <rPh sb="1" eb="3">
      <t>ベッシ</t>
    </rPh>
    <phoneticPr fontId="72"/>
  </si>
  <si>
    <t>≪障害福祉サービスの体験支援加算≫</t>
    <rPh sb="12" eb="14">
      <t>シエン</t>
    </rPh>
    <rPh sb="14" eb="16">
      <t>カサン</t>
    </rPh>
    <phoneticPr fontId="164"/>
  </si>
  <si>
    <t>≪障害福祉サービスの体験利用加算・体験宿泊加算≫</t>
    <rPh sb="1" eb="3">
      <t>ショウガイ</t>
    </rPh>
    <rPh sb="3" eb="5">
      <t>フクシ</t>
    </rPh>
    <phoneticPr fontId="164"/>
  </si>
  <si>
    <t>≪地域移行促進加算（Ⅰ）・（Ⅱ）≫</t>
    <rPh sb="1" eb="3">
      <t>チイキ</t>
    </rPh>
    <rPh sb="3" eb="5">
      <t>イコウ</t>
    </rPh>
    <rPh sb="5" eb="7">
      <t>ソクシン</t>
    </rPh>
    <rPh sb="7" eb="9">
      <t>カサン</t>
    </rPh>
    <phoneticPr fontId="16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</si>
  <si>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2"/>
  </si>
  <si>
    <t>（別紙22）</t>
    <rPh sb="1" eb="3">
      <t>ベッシ</t>
    </rPh>
    <phoneticPr fontId="72"/>
  </si>
  <si>
    <t>（別紙７）</t>
    <rPh sb="1" eb="3">
      <t>ベッシ</t>
    </rPh>
    <phoneticPr fontId="7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</si>
  <si>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</si>
  <si>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9"/>
  </si>
  <si>
    <t>(標準様式１)</t>
    <rPh sb="1" eb="3">
      <t>ヒョウジュン</t>
    </rPh>
    <rPh sb="3" eb="5">
      <t>ヨウシキ</t>
    </rPh>
    <phoneticPr fontId="9"/>
  </si>
  <si>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9"/>
  </si>
  <si>
    <t>指定障害福祉サービス等の種類</t>
    <rPh sb="0" eb="2">
      <t>シテイ</t>
    </rPh>
    <rPh sb="2" eb="4">
      <t>ショウガイ</t>
    </rPh>
    <rPh sb="4" eb="6">
      <t>フクシ</t>
    </rPh>
    <rPh sb="10" eb="11">
      <t>ナド</t>
    </rPh>
    <rPh sb="12" eb="14">
      <t>シュルイ</t>
    </rPh>
    <phoneticPr fontId="9"/>
  </si>
  <si>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9"/>
  </si>
  <si>
    <t>(１)拡充予定の有無</t>
    <rPh sb="3" eb="5">
      <t>カクジュウ</t>
    </rPh>
    <rPh sb="5" eb="7">
      <t>ヨテイ</t>
    </rPh>
    <rPh sb="8" eb="10">
      <t>ウム</t>
    </rPh>
    <phoneticPr fontId="9"/>
  </si>
  <si>
    <t>(　　有り　　・　　無し　　)</t>
    <rPh sb="3" eb="4">
      <t>ア</t>
    </rPh>
    <rPh sb="10" eb="11">
      <t>ナ</t>
    </rPh>
    <phoneticPr fontId="42"/>
  </si>
  <si>
    <t>(２)拡充予定の内容及び予定時期</t>
    <rPh sb="3" eb="5">
      <t>カクジュウ</t>
    </rPh>
    <rPh sb="5" eb="7">
      <t>ヨテイ</t>
    </rPh>
    <rPh sb="8" eb="10">
      <t>ナイヨウ</t>
    </rPh>
    <rPh sb="10" eb="11">
      <t>オヨ</t>
    </rPh>
    <rPh sb="12" eb="14">
      <t>ヨテイ</t>
    </rPh>
    <rPh sb="14" eb="16">
      <t>ジキ</t>
    </rPh>
    <phoneticPr fontId="9"/>
  </si>
  <si>
    <t>(３)拡充のための方策</t>
    <rPh sb="3" eb="5">
      <t>カクジュウ</t>
    </rPh>
    <rPh sb="9" eb="11">
      <t>ホウサク</t>
    </rPh>
    <phoneticPr fontId="9"/>
  </si>
  <si>
    <t>(標準様式２)</t>
    <rPh sb="1" eb="3">
      <t>ヒョウジュン</t>
    </rPh>
    <rPh sb="3" eb="5">
      <t>ヨウシキ</t>
    </rPh>
    <phoneticPr fontId="9"/>
  </si>
  <si>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</si>
  <si>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9"/>
  </si>
  <si>
    <t>(標準様式３)</t>
    <rPh sb="1" eb="3">
      <t>ヒョウジュン</t>
    </rPh>
    <rPh sb="3" eb="5">
      <t>ヨウシキ</t>
    </rPh>
    <phoneticPr fontId="9"/>
  </si>
  <si>
    <t>誓　約　書</t>
    <phoneticPr fontId="9"/>
  </si>
  <si>
    <t>八王子市長</t>
    <rPh sb="0" eb="5">
      <t>ハチオウジシチョウ</t>
    </rPh>
    <phoneticPr fontId="9"/>
  </si>
  <si>
    <t>殿</t>
    <phoneticPr fontId="9"/>
  </si>
  <si>
    <t xml:space="preserve">申請者    </t>
    <phoneticPr fontId="9"/>
  </si>
  <si>
    <t>（名称）</t>
    <rPh sb="1" eb="3">
      <t>メイショウ</t>
    </rPh>
    <phoneticPr fontId="9"/>
  </si>
  <si>
    <t>（代表者の職名・氏名）</t>
    <rPh sb="1" eb="4">
      <t>ダイヒョウシャ</t>
    </rPh>
    <rPh sb="5" eb="7">
      <t>ショクメイ</t>
    </rPh>
    <rPh sb="8" eb="10">
      <t>シメイ</t>
    </rPh>
    <phoneticPr fontId="9"/>
  </si>
  <si>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9"/>
  </si>
  <si>
    <t>別紙①：　障害福祉サービス事業者向け</t>
    <rPh sb="0" eb="2">
      <t>ベッシ</t>
    </rPh>
    <rPh sb="5" eb="7">
      <t>ショウガイ</t>
    </rPh>
    <rPh sb="7" eb="9">
      <t>フクシ</t>
    </rPh>
    <rPh sb="13" eb="16">
      <t>ジギョウシャ</t>
    </rPh>
    <rPh sb="16" eb="17">
      <t>ム</t>
    </rPh>
    <phoneticPr fontId="9"/>
  </si>
  <si>
    <t>別紙②：　障害者支援施設向け</t>
    <rPh sb="0" eb="2">
      <t>ベッシ</t>
    </rPh>
    <rPh sb="5" eb="8">
      <t>ショウガイシャ</t>
    </rPh>
    <rPh sb="8" eb="10">
      <t>シエン</t>
    </rPh>
    <rPh sb="12" eb="13">
      <t>ム</t>
    </rPh>
    <phoneticPr fontId="9"/>
  </si>
  <si>
    <t>別紙③：　一般相談支援事業者向け</t>
    <rPh sb="0" eb="2">
      <t>ベッシ</t>
    </rPh>
    <rPh sb="5" eb="7">
      <t>イッパン</t>
    </rPh>
    <rPh sb="7" eb="9">
      <t>ソウダン</t>
    </rPh>
    <rPh sb="9" eb="11">
      <t>シエン</t>
    </rPh>
    <rPh sb="11" eb="14">
      <t>ジギョウシャ</t>
    </rPh>
    <rPh sb="14" eb="15">
      <t>ム</t>
    </rPh>
    <phoneticPr fontId="9"/>
  </si>
  <si>
    <t>別紙④：　特定相談支援事業者向け</t>
    <rPh sb="0" eb="2">
      <t>ベッシ</t>
    </rPh>
    <rPh sb="5" eb="7">
      <t>トクテイ</t>
    </rPh>
    <rPh sb="7" eb="9">
      <t>ソウダン</t>
    </rPh>
    <rPh sb="9" eb="11">
      <t>シエン</t>
    </rPh>
    <rPh sb="11" eb="14">
      <t>ジギョウシャ</t>
    </rPh>
    <rPh sb="14" eb="15">
      <t>ム</t>
    </rPh>
    <phoneticPr fontId="9"/>
  </si>
  <si>
    <t>別紙⑤：　障害児通所支援事業者向け</t>
    <rPh sb="0" eb="2">
      <t>ベッシ</t>
    </rPh>
    <rPh sb="5" eb="8">
      <t>ショウガイジ</t>
    </rPh>
    <rPh sb="8" eb="10">
      <t>ツウショ</t>
    </rPh>
    <rPh sb="10" eb="12">
      <t>シエン</t>
    </rPh>
    <rPh sb="12" eb="15">
      <t>ジギョウシャ</t>
    </rPh>
    <rPh sb="15" eb="16">
      <t>ム</t>
    </rPh>
    <phoneticPr fontId="9"/>
  </si>
  <si>
    <t>別紙⑥：　障害児入所施設向け</t>
    <rPh sb="0" eb="2">
      <t>ベッシ</t>
    </rPh>
    <rPh sb="5" eb="8">
      <t>ショウガイジ</t>
    </rPh>
    <rPh sb="8" eb="10">
      <t>ニュウショ</t>
    </rPh>
    <rPh sb="10" eb="12">
      <t>シセツ</t>
    </rPh>
    <rPh sb="12" eb="13">
      <t>ム</t>
    </rPh>
    <phoneticPr fontId="9"/>
  </si>
  <si>
    <t>別紙⑦：　障害児相談支援事業者向け</t>
    <rPh sb="0" eb="2">
      <t>ベッシ</t>
    </rPh>
    <rPh sb="5" eb="8">
      <t>ショウガイジ</t>
    </rPh>
    <rPh sb="8" eb="10">
      <t>ソウダン</t>
    </rPh>
    <rPh sb="10" eb="12">
      <t>シエン</t>
    </rPh>
    <rPh sb="12" eb="15">
      <t>ジギョウシャ</t>
    </rPh>
    <rPh sb="15" eb="16">
      <t>ム</t>
    </rPh>
    <phoneticPr fontId="9"/>
  </si>
  <si>
    <t>注　該当する種別に○を付けてください。</t>
    <rPh sb="0" eb="1">
      <t>チュウ</t>
    </rPh>
    <rPh sb="2" eb="4">
      <t>ガイトウ</t>
    </rPh>
    <rPh sb="6" eb="8">
      <t>シュベツ</t>
    </rPh>
    <rPh sb="11" eb="12">
      <t>ツ</t>
    </rPh>
    <phoneticPr fontId="9"/>
  </si>
  <si>
    <t>（別紙①：障害福祉サービス事業者向け）</t>
    <rPh sb="1" eb="3">
      <t>ベッシ</t>
    </rPh>
    <rPh sb="5" eb="7">
      <t>ショウガイ</t>
    </rPh>
    <rPh sb="7" eb="9">
      <t>フクシ</t>
    </rPh>
    <rPh sb="15" eb="16">
      <t>シャ</t>
    </rPh>
    <rPh sb="16" eb="17">
      <t>ム</t>
    </rPh>
    <phoneticPr fontId="72"/>
  </si>
  <si>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72"/>
  </si>
  <si>
    <t>一</t>
    <rPh sb="0" eb="1">
      <t>イチ</t>
    </rPh>
    <phoneticPr fontId="9"/>
  </si>
  <si>
    <t>申請者が都道府県の条例で定める者でないとき。</t>
    <phoneticPr fontId="9"/>
  </si>
  <si>
    <t>二</t>
    <rPh sb="0" eb="1">
      <t>ニ</t>
    </rPh>
    <phoneticPr fontId="9"/>
  </si>
  <si>
    <t>当該申請に係るサービス事業所の従業者の知識及び技能並びに人員が、第四十三条第一項の都道府県の条例で定める基準を満たしていないとき。</t>
    <phoneticPr fontId="9"/>
  </si>
  <si>
    <t>三</t>
    <rPh sb="0" eb="1">
      <t>サン</t>
    </rPh>
    <phoneticPr fontId="9"/>
  </si>
  <si>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9"/>
  </si>
  <si>
    <t>四</t>
    <rPh sb="0" eb="1">
      <t>ヨン</t>
    </rPh>
    <phoneticPr fontId="9"/>
  </si>
  <si>
    <t>申請者が、拘禁刑以上の刑に処せられ、その執行を終わり、又は執行を受けることがなくなるまでの者であるとき。</t>
    <phoneticPr fontId="9"/>
  </si>
  <si>
    <t>五</t>
    <rPh sb="0" eb="1">
      <t>ゴ</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</si>
  <si>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</si>
  <si>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五の二</t>
    <rPh sb="0" eb="1">
      <t>ゴ</t>
    </rPh>
    <rPh sb="2" eb="3">
      <t>ニ</t>
    </rPh>
    <phoneticPr fontId="9"/>
  </si>
  <si>
    <t>申請者が、労働に関する法律の規定であって政令で定めるものにより罰金の刑に処せられ、その執行を終わり、又は執行を受けることがなくなるまでの者であるとき。</t>
    <phoneticPr fontId="9"/>
  </si>
  <si>
    <t>六</t>
    <rPh sb="0" eb="1">
      <t>ロク</t>
    </rPh>
    <phoneticPr fontId="9"/>
  </si>
  <si>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9"/>
  </si>
  <si>
    <t>七</t>
    <rPh sb="0" eb="1">
      <t>ナナ</t>
    </rPh>
    <phoneticPr fontId="9"/>
  </si>
  <si>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9"/>
  </si>
  <si>
    <t>八</t>
    <rPh sb="0" eb="1">
      <t>ハチ</t>
    </rPh>
    <phoneticPr fontId="9"/>
  </si>
  <si>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9"/>
  </si>
  <si>
    <t>九</t>
    <rPh sb="0" eb="1">
      <t>キュウ</t>
    </rPh>
    <phoneticPr fontId="9"/>
  </si>
  <si>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9"/>
  </si>
  <si>
    <t>十</t>
    <rPh sb="0" eb="1">
      <t>ジュウ</t>
    </rPh>
    <phoneticPr fontId="9"/>
  </si>
  <si>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9"/>
  </si>
  <si>
    <t>十一</t>
    <rPh sb="0" eb="1">
      <t>ジュウ</t>
    </rPh>
    <rPh sb="1" eb="2">
      <t>イチ</t>
    </rPh>
    <phoneticPr fontId="9"/>
  </si>
  <si>
    <t>申請者が、指定の申請前五年以内に障害福祉サービスに関し不正又は著しく不当な行為をした者であるとき。</t>
    <phoneticPr fontId="9"/>
  </si>
  <si>
    <t>十二</t>
    <rPh sb="0" eb="1">
      <t>ジュウ</t>
    </rPh>
    <rPh sb="1" eb="2">
      <t>ニ</t>
    </rPh>
    <phoneticPr fontId="9"/>
  </si>
  <si>
    <t>申請者が、法人で、その役員等のうちに第四号から第六号まで又は第八号から前号までのいずれかに該当する者のあるものであるとき。</t>
    <phoneticPr fontId="9"/>
  </si>
  <si>
    <t>十三</t>
    <rPh sb="0" eb="1">
      <t>ジュウ</t>
    </rPh>
    <rPh sb="1" eb="2">
      <t>サン</t>
    </rPh>
    <phoneticPr fontId="9"/>
  </si>
  <si>
    <t>申請者が、法人でない者で、その管理者が第四号から第六号まで又は第八号から第十一号までのいずれかに該当する者であるとき。</t>
    <phoneticPr fontId="9"/>
  </si>
  <si>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</si>
  <si>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</si>
  <si>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サービス種別</t>
    <rPh sb="4" eb="6">
      <t>シュベツ</t>
    </rPh>
    <phoneticPr fontId="201"/>
  </si>
  <si>
    <t>共同生活援助・介護サービス包括型</t>
    <rPh sb="0" eb="2">
      <t>キョウドウ</t>
    </rPh>
    <rPh sb="2" eb="4">
      <t>セイカツ</t>
    </rPh>
    <rPh sb="4" eb="6">
      <t>エンジョ</t>
    </rPh>
    <phoneticPr fontId="9"/>
  </si>
  <si>
    <t>事業所名</t>
    <rPh sb="0" eb="3">
      <t>ジギョウショ</t>
    </rPh>
    <rPh sb="3" eb="4">
      <t>メイ</t>
    </rPh>
    <phoneticPr fontId="201"/>
  </si>
  <si>
    <t>(1)記載する期間</t>
    <rPh sb="3" eb="5">
      <t>キサイ</t>
    </rPh>
    <rPh sb="7" eb="9">
      <t>キカン</t>
    </rPh>
    <phoneticPr fontId="9"/>
  </si>
  <si>
    <t>４週</t>
  </si>
  <si>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</si>
  <si>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01"/>
  </si>
  <si>
    <t>時間/月</t>
    <rPh sb="0" eb="2">
      <t>ジカン</t>
    </rPh>
    <rPh sb="3" eb="4">
      <t>ツキ</t>
    </rPh>
    <phoneticPr fontId="9"/>
  </si>
  <si>
    <t>No.</t>
    <phoneticPr fontId="9"/>
  </si>
  <si>
    <t>(4)職種</t>
    <rPh sb="3" eb="5">
      <t>ショクシュ</t>
    </rPh>
    <phoneticPr fontId="9"/>
  </si>
  <si>
    <t>(5)勤務形態</t>
    <rPh sb="3" eb="5">
      <t>キンム</t>
    </rPh>
    <rPh sb="5" eb="7">
      <t>ケイタイ</t>
    </rPh>
    <phoneticPr fontId="9"/>
  </si>
  <si>
    <t>(6)資格</t>
    <rPh sb="3" eb="5">
      <t>シカク</t>
    </rPh>
    <phoneticPr fontId="9"/>
  </si>
  <si>
    <t>(7)氏名</t>
    <rPh sb="3" eb="5">
      <t>シメイ</t>
    </rPh>
    <phoneticPr fontId="9"/>
  </si>
  <si>
    <t>(8)</t>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</si>
  <si>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</si>
  <si>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</si>
  <si>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(11)兼務状況
（兼務先／兼務する職務の内容）等</t>
    <phoneticPr fontId="9"/>
  </si>
  <si>
    <t>第５週</t>
    <rPh sb="0" eb="1">
      <t>ダイ</t>
    </rPh>
    <rPh sb="2" eb="3">
      <t>シュウ</t>
    </rPh>
    <phoneticPr fontId="9"/>
  </si>
  <si>
    <t>※選択肢にない職種については直接入力してください</t>
    <phoneticPr fontId="203"/>
  </si>
  <si>
    <t>管理者</t>
    <rPh sb="0" eb="3">
      <t>カンリシャ</t>
    </rPh>
    <phoneticPr fontId="203"/>
  </si>
  <si>
    <t>A</t>
  </si>
  <si>
    <t>サービス管理責任者</t>
    <rPh sb="4" eb="6">
      <t>カンリ</t>
    </rPh>
    <rPh sb="6" eb="9">
      <t>セキニンシャ</t>
    </rPh>
    <phoneticPr fontId="203"/>
  </si>
  <si>
    <t>B</t>
  </si>
  <si>
    <t>世話人</t>
    <rPh sb="0" eb="3">
      <t>セワニン</t>
    </rPh>
    <phoneticPr fontId="203"/>
  </si>
  <si>
    <t>C</t>
  </si>
  <si>
    <t>生活支援員</t>
    <rPh sb="0" eb="5">
      <t>セイカツシエンイン</t>
    </rPh>
    <phoneticPr fontId="203"/>
  </si>
  <si>
    <t>D</t>
  </si>
  <si>
    <t>サービス提供時間</t>
    <rPh sb="4" eb="6">
      <t>テイキョウ</t>
    </rPh>
    <rPh sb="6" eb="8">
      <t>ジカン</t>
    </rPh>
    <phoneticPr fontId="9"/>
  </si>
  <si>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</si>
  <si>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平均利用者数</t>
    <rPh sb="0" eb="2">
      <t>ヘイキン</t>
    </rPh>
    <rPh sb="2" eb="6">
      <t>リヨウシャスウ</t>
    </rPh>
    <phoneticPr fontId="9"/>
  </si>
  <si>
    <t>個人居宅介護
利用者数平均</t>
    <rPh sb="11" eb="13">
      <t>ヘイキン</t>
    </rPh>
    <phoneticPr fontId="203"/>
  </si>
  <si>
    <t>利用者延べ数計</t>
    <rPh sb="3" eb="4">
      <t>ノ</t>
    </rPh>
    <rPh sb="6" eb="7">
      <t>ケイ</t>
    </rPh>
    <phoneticPr fontId="9"/>
  </si>
  <si>
    <t>　区分１以下の延べ利用者数</t>
    <rPh sb="1" eb="3">
      <t>クブン</t>
    </rPh>
    <rPh sb="4" eb="6">
      <t>イカ</t>
    </rPh>
    <rPh sb="7" eb="8">
      <t>ノ</t>
    </rPh>
    <rPh sb="9" eb="13">
      <t>リヨウシャスウ</t>
    </rPh>
    <phoneticPr fontId="203"/>
  </si>
  <si>
    <t>　区分２の延べ利用者数</t>
    <rPh sb="1" eb="3">
      <t>クブン</t>
    </rPh>
    <rPh sb="5" eb="6">
      <t>ノ</t>
    </rPh>
    <rPh sb="7" eb="11">
      <t>リヨウシャスウ</t>
    </rPh>
    <phoneticPr fontId="203"/>
  </si>
  <si>
    <t>　区分３の延べ利用者数</t>
    <rPh sb="1" eb="3">
      <t>クブン</t>
    </rPh>
    <rPh sb="5" eb="6">
      <t>ノ</t>
    </rPh>
    <rPh sb="7" eb="11">
      <t>リヨウシャスウ</t>
    </rPh>
    <phoneticPr fontId="203"/>
  </si>
  <si>
    <t>　区分４の延べ利用者数</t>
    <rPh sb="1" eb="3">
      <t>クブン</t>
    </rPh>
    <rPh sb="5" eb="6">
      <t>ノ</t>
    </rPh>
    <rPh sb="7" eb="11">
      <t>リヨウシャスウ</t>
    </rPh>
    <phoneticPr fontId="203"/>
  </si>
  <si>
    <t>個人居宅介護利用者数</t>
    <rPh sb="0" eb="2">
      <t>コジン</t>
    </rPh>
    <rPh sb="2" eb="4">
      <t>キョタク</t>
    </rPh>
    <rPh sb="4" eb="6">
      <t>カイゴ</t>
    </rPh>
    <rPh sb="6" eb="9">
      <t>リヨウシャ</t>
    </rPh>
    <rPh sb="9" eb="10">
      <t>スウ</t>
    </rPh>
    <phoneticPr fontId="203"/>
  </si>
  <si>
    <t>　区分５の延べ利用者数</t>
    <rPh sb="1" eb="3">
      <t>クブン</t>
    </rPh>
    <rPh sb="5" eb="6">
      <t>ノ</t>
    </rPh>
    <rPh sb="7" eb="11">
      <t>リヨウシャスウ</t>
    </rPh>
    <phoneticPr fontId="203"/>
  </si>
  <si>
    <t>個人居宅介護利用者数</t>
    <rPh sb="0" eb="2">
      <t>コジン</t>
    </rPh>
    <rPh sb="9" eb="10">
      <t>スウ</t>
    </rPh>
    <phoneticPr fontId="203"/>
  </si>
  <si>
    <t>　区分６の延べ利用者数</t>
    <rPh sb="1" eb="3">
      <t>クブン</t>
    </rPh>
    <rPh sb="5" eb="6">
      <t>ノ</t>
    </rPh>
    <rPh sb="7" eb="11">
      <t>リヨウシャスウ</t>
    </rPh>
    <phoneticPr fontId="203"/>
  </si>
  <si>
    <t>開所日数</t>
    <rPh sb="0" eb="2">
      <t>カイショ</t>
    </rPh>
    <rPh sb="2" eb="4">
      <t>ニッスウ</t>
    </rPh>
    <phoneticPr fontId="168"/>
  </si>
  <si>
    <t>＜人員に関する基準＞</t>
    <rPh sb="1" eb="3">
      <t>ジンイン</t>
    </rPh>
    <rPh sb="4" eb="5">
      <t>カン</t>
    </rPh>
    <rPh sb="7" eb="9">
      <t>キジュン</t>
    </rPh>
    <phoneticPr fontId="9"/>
  </si>
  <si>
    <t>区分</t>
    <rPh sb="0" eb="2">
      <t>クブン</t>
    </rPh>
    <phoneticPr fontId="168"/>
  </si>
  <si>
    <t>生活支援員</t>
  </si>
  <si>
    <t>必要な配置数</t>
    <rPh sb="0" eb="2">
      <t>ヒツヨウ</t>
    </rPh>
    <rPh sb="3" eb="6">
      <t>ハイチスウ</t>
    </rPh>
    <phoneticPr fontId="168"/>
  </si>
  <si>
    <t>＜人員基準に関する実人数集計＞</t>
    <rPh sb="1" eb="5">
      <t>ジンインキジュン</t>
    </rPh>
    <rPh sb="6" eb="7">
      <t>カン</t>
    </rPh>
    <rPh sb="9" eb="10">
      <t>ジツ</t>
    </rPh>
    <rPh sb="10" eb="12">
      <t>ニンズウ</t>
    </rPh>
    <rPh sb="12" eb="14">
      <t>シュウケイ</t>
    </rPh>
    <phoneticPr fontId="9"/>
  </si>
  <si>
    <t>専従</t>
    <rPh sb="0" eb="2">
      <t>センジュウ</t>
    </rPh>
    <phoneticPr fontId="168"/>
  </si>
  <si>
    <t>兼務</t>
    <rPh sb="0" eb="2">
      <t>ケンム</t>
    </rPh>
    <phoneticPr fontId="168"/>
  </si>
  <si>
    <t>常勤換算数</t>
    <rPh sb="0" eb="5">
      <t>ジョウキンカンサンスウ</t>
    </rPh>
    <phoneticPr fontId="20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</si>
  <si>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01"/>
  </si>
  <si>
    <t>　(1) 「４週」・「暦月」のいずれかを選択してください。</t>
    <rPh sb="7" eb="8">
      <t>シュウ</t>
    </rPh>
    <rPh sb="11" eb="12">
      <t>レキ</t>
    </rPh>
    <rPh sb="12" eb="13">
      <t>ツキ</t>
    </rPh>
    <rPh sb="20" eb="22">
      <t>センタク</t>
    </rPh>
    <phoneticPr fontId="201"/>
  </si>
  <si>
    <t>　(2) 「予定」・「実績」のいずれかを選択してください。</t>
    <rPh sb="6" eb="8">
      <t>ヨテイ</t>
    </rPh>
    <rPh sb="11" eb="13">
      <t>ジッセキ</t>
    </rPh>
    <rPh sb="20" eb="22">
      <t>センタク</t>
    </rPh>
    <phoneticPr fontId="20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</si>
  <si>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01"/>
  </si>
  <si>
    <t>　(4) 従業者の職種を入力してください。</t>
    <rPh sb="5" eb="8">
      <t>ジュウギョウシャ</t>
    </rPh>
    <rPh sb="9" eb="11">
      <t>ショクシュ</t>
    </rPh>
    <rPh sb="12" eb="14">
      <t>ニュウリョク</t>
    </rPh>
    <phoneticPr fontId="201"/>
  </si>
  <si>
    <t xml:space="preserve"> 　　 記入の順序は、職種ごとにまとめてください。</t>
    <rPh sb="4" eb="6">
      <t>キニュウ</t>
    </rPh>
    <rPh sb="7" eb="9">
      <t>ジュンジョ</t>
    </rPh>
    <rPh sb="11" eb="13">
      <t>ショクシュ</t>
    </rPh>
    <phoneticPr fontId="20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</si>
  <si>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7"/>
  </si>
  <si>
    <t>記号</t>
    <rPh sb="0" eb="2">
      <t>キゴウ</t>
    </rPh>
    <phoneticPr fontId="201"/>
  </si>
  <si>
    <t>区分</t>
    <rPh sb="0" eb="2">
      <t>クブン</t>
    </rPh>
    <phoneticPr fontId="201"/>
  </si>
  <si>
    <t>常勤で専従</t>
    <rPh sb="0" eb="2">
      <t>ジョウキン</t>
    </rPh>
    <rPh sb="3" eb="5">
      <t>センジュウ</t>
    </rPh>
    <phoneticPr fontId="201"/>
  </si>
  <si>
    <t>常勤で兼務</t>
    <rPh sb="0" eb="2">
      <t>ジョウキン</t>
    </rPh>
    <rPh sb="3" eb="5">
      <t>ケンム</t>
    </rPh>
    <phoneticPr fontId="201"/>
  </si>
  <si>
    <t>非常勤で専従</t>
    <rPh sb="0" eb="3">
      <t>ヒジョウキン</t>
    </rPh>
    <rPh sb="4" eb="6">
      <t>センジュウ</t>
    </rPh>
    <phoneticPr fontId="201"/>
  </si>
  <si>
    <t>非常勤で兼務</t>
    <rPh sb="0" eb="3">
      <t>ヒジョウキン</t>
    </rPh>
    <rPh sb="4" eb="6">
      <t>ケンム</t>
    </rPh>
    <phoneticPr fontId="201"/>
  </si>
  <si>
    <t>（注）常勤・非常勤の区分について</t>
    <rPh sb="1" eb="2">
      <t>チュウ</t>
    </rPh>
    <rPh sb="3" eb="5">
      <t>ジョウキン</t>
    </rPh>
    <rPh sb="6" eb="9">
      <t>ヒジョウキン</t>
    </rPh>
    <rPh sb="10" eb="12">
      <t>クブン</t>
    </rPh>
    <phoneticPr fontId="20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</si>
  <si>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0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</si>
  <si>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01"/>
  </si>
  <si>
    <t>　(6) 従業者の保有する資格を入力してください。</t>
    <rPh sb="5" eb="8">
      <t>ジュウギョウシャ</t>
    </rPh>
    <rPh sb="9" eb="11">
      <t>ホユウ</t>
    </rPh>
    <rPh sb="13" eb="15">
      <t>シカク</t>
    </rPh>
    <rPh sb="16" eb="18">
      <t>ニュウリョク</t>
    </rPh>
    <phoneticPr fontId="201"/>
  </si>
  <si>
    <t xml:space="preserve"> 　　 保有資格を全て記入するのではなく、人員基準・加配加算上、求められる資格等を入力してください。</t>
    <phoneticPr fontId="20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</si>
  <si>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01"/>
  </si>
  <si>
    <t>　(7) 従業者の氏名を記入してください。</t>
    <rPh sb="5" eb="8">
      <t>ジュウギョウシャ</t>
    </rPh>
    <rPh sb="9" eb="11">
      <t>シメイ</t>
    </rPh>
    <rPh sb="12" eb="14">
      <t>キニュウ</t>
    </rPh>
    <phoneticPr fontId="20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</si>
  <si>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0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</si>
  <si>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0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</si>
  <si>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</si>
  <si>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</si>
  <si>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0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</si>
  <si>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0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</si>
  <si>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0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</si>
  <si>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0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</si>
  <si>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01"/>
  </si>
  <si>
    <t>　　　 その他、特記事項欄としてもご活用ください。</t>
    <rPh sb="6" eb="7">
      <t>タ</t>
    </rPh>
    <rPh sb="8" eb="10">
      <t>トッキ</t>
    </rPh>
    <rPh sb="10" eb="12">
      <t>ジコウ</t>
    </rPh>
    <rPh sb="12" eb="13">
      <t>ラン</t>
    </rPh>
    <rPh sb="18" eb="20">
      <t>カツヨウ</t>
    </rPh>
    <phoneticPr fontId="3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</si>
  <si>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</si>
  <si>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 xml:space="preserve"> （14) 必要項目を満たしていれば、各事業所で使用するシフト表等をもって代替書類として差し支えありません。</t>
    <phoneticPr fontId="9"/>
  </si>
  <si>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</si>
  <si>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</si>
  <si>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夜間支援従事者</t>
    <rPh sb="0" eb="2">
      <t>ヤカン</t>
    </rPh>
    <rPh sb="2" eb="4">
      <t>シエン</t>
    </rPh>
    <rPh sb="4" eb="7">
      <t>ジュウジシャ</t>
    </rPh>
    <phoneticPr fontId="203"/>
  </si>
  <si>
    <t>未）</t>
  </si>
  <si>
    <t>　障害者の日常生活及び社会生活を総合的に支援するための法律に基づく事業者指定の申請に係る書類一覧</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30" eb="31">
      <t>モト</t>
    </rPh>
    <phoneticPr fontId="9"/>
  </si>
  <si>
    <t>（　共同生活援助　）</t>
    <rPh sb="2" eb="4">
      <t>キョウドウ</t>
    </rPh>
    <rPh sb="4" eb="6">
      <t>セイカツ</t>
    </rPh>
    <rPh sb="6" eb="8">
      <t>エンジョ</t>
    </rPh>
    <phoneticPr fontId="9"/>
  </si>
  <si>
    <t>申請書及び添付書類</t>
    <rPh sb="8" eb="9">
      <t>ルイ</t>
    </rPh>
    <phoneticPr fontId="9"/>
  </si>
  <si>
    <t>申請者確認欄</t>
  </si>
  <si>
    <t>備考</t>
  </si>
  <si>
    <t>申請書</t>
    <rPh sb="0" eb="3">
      <t>シンセイショ</t>
    </rPh>
    <phoneticPr fontId="9"/>
  </si>
  <si>
    <t>指定申請書</t>
    <rPh sb="0" eb="2">
      <t>シテイ</t>
    </rPh>
    <rPh sb="2" eb="5">
      <t>シンセイショ</t>
    </rPh>
    <phoneticPr fontId="9"/>
  </si>
  <si>
    <t>指定に係る記載事項</t>
    <rPh sb="0" eb="2">
      <t>シテイ</t>
    </rPh>
    <rPh sb="3" eb="4">
      <t>カカ</t>
    </rPh>
    <rPh sb="5" eb="7">
      <t>キサイ</t>
    </rPh>
    <rPh sb="7" eb="9">
      <t>ジコウ</t>
    </rPh>
    <phoneticPr fontId="9"/>
  </si>
  <si>
    <t>加算届出</t>
    <phoneticPr fontId="9"/>
  </si>
  <si>
    <t>介護給付費等算定の算定に係る体制等状況一覧表（ユニットごと）</t>
    <rPh sb="0" eb="2">
      <t>カイゴ</t>
    </rPh>
    <rPh sb="2" eb="6">
      <t>キュウフヒナド</t>
    </rPh>
    <rPh sb="6" eb="8">
      <t>サンテイ</t>
    </rPh>
    <rPh sb="14" eb="16">
      <t>タイセイ</t>
    </rPh>
    <rPh sb="16" eb="17">
      <t>トウ</t>
    </rPh>
    <rPh sb="17" eb="19">
      <t>ジョウキョウ</t>
    </rPh>
    <rPh sb="19" eb="21">
      <t>イチラン</t>
    </rPh>
    <rPh sb="21" eb="22">
      <t>ヒョウ</t>
    </rPh>
    <phoneticPr fontId="9"/>
  </si>
  <si>
    <t>福祉専門職員配置等加算に関する届出書及び各種資格証明書の写し又は実務経験証明書</t>
    <rPh sb="0" eb="2">
      <t>フクシ</t>
    </rPh>
    <rPh sb="2" eb="4">
      <t>センモン</t>
    </rPh>
    <rPh sb="4" eb="6">
      <t>ショクイン</t>
    </rPh>
    <rPh sb="6" eb="9">
      <t>ハイチナド</t>
    </rPh>
    <rPh sb="9" eb="11">
      <t>カサン</t>
    </rPh>
    <rPh sb="12" eb="13">
      <t>カン</t>
    </rPh>
    <rPh sb="15" eb="18">
      <t>トドケデショ</t>
    </rPh>
    <rPh sb="18" eb="19">
      <t>オヨ</t>
    </rPh>
    <rPh sb="20" eb="22">
      <t>カクシュ</t>
    </rPh>
    <rPh sb="22" eb="24">
      <t>シカク</t>
    </rPh>
    <rPh sb="24" eb="27">
      <t>ショウメイショ</t>
    </rPh>
    <rPh sb="28" eb="29">
      <t>ウツ</t>
    </rPh>
    <rPh sb="30" eb="31">
      <t>マタ</t>
    </rPh>
    <rPh sb="32" eb="34">
      <t>ジツム</t>
    </rPh>
    <rPh sb="34" eb="36">
      <t>ケイケン</t>
    </rPh>
    <rPh sb="36" eb="39">
      <t>ショウメイショ</t>
    </rPh>
    <phoneticPr fontId="9"/>
  </si>
  <si>
    <t>夜間支援等体制加算届出書</t>
    <rPh sb="0" eb="2">
      <t>ヤカン</t>
    </rPh>
    <rPh sb="2" eb="4">
      <t>シエン</t>
    </rPh>
    <rPh sb="4" eb="5">
      <t>トウ</t>
    </rPh>
    <rPh sb="5" eb="7">
      <t>タイセイ</t>
    </rPh>
    <rPh sb="7" eb="9">
      <t>カサン</t>
    </rPh>
    <rPh sb="9" eb="11">
      <t>トドケデ</t>
    </rPh>
    <rPh sb="11" eb="12">
      <t>ショ</t>
    </rPh>
    <phoneticPr fontId="9"/>
  </si>
  <si>
    <t>医療連携体制加算（Ⅶ）に関する届出書及び看護師の資格証明書の写し及び重度化した場合における対応に関する指針</t>
    <rPh sb="0" eb="2">
      <t>イリョウ</t>
    </rPh>
    <rPh sb="2" eb="4">
      <t>レンケイ</t>
    </rPh>
    <rPh sb="4" eb="6">
      <t>タイセイ</t>
    </rPh>
    <rPh sb="6" eb="8">
      <t>カサン</t>
    </rPh>
    <rPh sb="12" eb="13">
      <t>カン</t>
    </rPh>
    <rPh sb="15" eb="18">
      <t>トドケデショ</t>
    </rPh>
    <rPh sb="18" eb="19">
      <t>オヨ</t>
    </rPh>
    <rPh sb="20" eb="23">
      <t>カンゴシ</t>
    </rPh>
    <rPh sb="24" eb="26">
      <t>シカク</t>
    </rPh>
    <rPh sb="26" eb="29">
      <t>ショウメイショ</t>
    </rPh>
    <rPh sb="30" eb="31">
      <t>ウツ</t>
    </rPh>
    <rPh sb="32" eb="33">
      <t>オヨ</t>
    </rPh>
    <rPh sb="34" eb="37">
      <t>ジュウドカ</t>
    </rPh>
    <rPh sb="39" eb="41">
      <t>バアイ</t>
    </rPh>
    <rPh sb="45" eb="47">
      <t>タイオウ</t>
    </rPh>
    <rPh sb="48" eb="49">
      <t>カン</t>
    </rPh>
    <rPh sb="51" eb="53">
      <t>シシン</t>
    </rPh>
    <phoneticPr fontId="9"/>
  </si>
  <si>
    <t>重度障害者支援加算に係る届出書</t>
    <rPh sb="0" eb="2">
      <t>ジュウド</t>
    </rPh>
    <rPh sb="2" eb="5">
      <t>ショウガイシャ</t>
    </rPh>
    <rPh sb="5" eb="7">
      <t>シエン</t>
    </rPh>
    <rPh sb="7" eb="9">
      <t>カサン</t>
    </rPh>
    <rPh sb="10" eb="11">
      <t>カカ</t>
    </rPh>
    <rPh sb="12" eb="15">
      <t>トドケデショ</t>
    </rPh>
    <phoneticPr fontId="9"/>
  </si>
  <si>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9"/>
  </si>
  <si>
    <t>看護職員配置加算に関する届出書</t>
    <phoneticPr fontId="9"/>
  </si>
  <si>
    <t>精神障害者地域移行特別加算に関する届出書及び各種資格証明書</t>
    <phoneticPr fontId="9"/>
  </si>
  <si>
    <t>医療的ケア対応支援加算</t>
    <phoneticPr fontId="9"/>
  </si>
  <si>
    <t>強度行動障害者地域移行特別加算に係る届出書及び各種修了証</t>
    <rPh sb="21" eb="22">
      <t>オヨ</t>
    </rPh>
    <rPh sb="23" eb="25">
      <t>カクシュ</t>
    </rPh>
    <rPh sb="25" eb="28">
      <t>シュウリョウショウ</t>
    </rPh>
    <phoneticPr fontId="9"/>
  </si>
  <si>
    <t>強度行動障害者体験利用加算に係る届出書及び各種修了証</t>
    <phoneticPr fontId="9"/>
  </si>
  <si>
    <t>夜勤職員加配加算に関する届出書（日中サービス支援型のみ）</t>
    <phoneticPr fontId="9"/>
  </si>
  <si>
    <t>自立生活支援加算（Ⅲ）に関する届出書</t>
    <phoneticPr fontId="9"/>
  </si>
  <si>
    <t>人員配置体制加算に関する届出書</t>
    <rPh sb="0" eb="2">
      <t>ジンイン</t>
    </rPh>
    <rPh sb="2" eb="4">
      <t>ハイチ</t>
    </rPh>
    <rPh sb="4" eb="6">
      <t>タイセイ</t>
    </rPh>
    <rPh sb="6" eb="8">
      <t>カサン</t>
    </rPh>
    <rPh sb="9" eb="10">
      <t>カン</t>
    </rPh>
    <rPh sb="12" eb="15">
      <t>トドケデショ</t>
    </rPh>
    <phoneticPr fontId="9"/>
  </si>
  <si>
    <t>障害者支援施設等感染対策向上加算に関する届出書</t>
    <phoneticPr fontId="9"/>
  </si>
  <si>
    <t>高次脳機能障害者支援体制加算に関する届出書</t>
    <phoneticPr fontId="9"/>
  </si>
  <si>
    <t>申請者の登記事項証明書又は条例等</t>
    <rPh sb="0" eb="3">
      <t>シンセイシャ</t>
    </rPh>
    <rPh sb="4" eb="6">
      <t>トウキ</t>
    </rPh>
    <rPh sb="6" eb="8">
      <t>ジコウ</t>
    </rPh>
    <rPh sb="8" eb="11">
      <t>ショウメイショ</t>
    </rPh>
    <rPh sb="11" eb="12">
      <t>マタ</t>
    </rPh>
    <rPh sb="13" eb="15">
      <t>ジョウレイ</t>
    </rPh>
    <rPh sb="15" eb="16">
      <t>トウ</t>
    </rPh>
    <phoneticPr fontId="9"/>
  </si>
  <si>
    <t xml:space="preserve"> 参考様式</t>
    <rPh sb="1" eb="3">
      <t>サンコウ</t>
    </rPh>
    <rPh sb="3" eb="5">
      <t>ヨウシキ</t>
    </rPh>
    <phoneticPr fontId="9"/>
  </si>
  <si>
    <t>登記（全部）事項証明書など所有権が確認できる書類（自己所有物件を使用する場合）</t>
    <rPh sb="0" eb="2">
      <t>トウキ</t>
    </rPh>
    <rPh sb="3" eb="5">
      <t>ゼンブ</t>
    </rPh>
    <rPh sb="6" eb="8">
      <t>ジコウ</t>
    </rPh>
    <rPh sb="8" eb="11">
      <t>ショウメイショ</t>
    </rPh>
    <rPh sb="13" eb="16">
      <t>ショユウケン</t>
    </rPh>
    <rPh sb="17" eb="19">
      <t>カクニン</t>
    </rPh>
    <rPh sb="22" eb="24">
      <t>ショルイ</t>
    </rPh>
    <rPh sb="25" eb="27">
      <t>ジコ</t>
    </rPh>
    <rPh sb="27" eb="29">
      <t>ショユウ</t>
    </rPh>
    <rPh sb="29" eb="31">
      <t>ブッケン</t>
    </rPh>
    <rPh sb="32" eb="34">
      <t>シヨウ</t>
    </rPh>
    <rPh sb="36" eb="38">
      <t>バアイ</t>
    </rPh>
    <phoneticPr fontId="9"/>
  </si>
  <si>
    <t>賃貸借契約書（写）（賃借物件を使用する場合のみ）</t>
    <rPh sb="0" eb="3">
      <t>チンタイシャク</t>
    </rPh>
    <rPh sb="3" eb="6">
      <t>ケイヤクショ</t>
    </rPh>
    <rPh sb="7" eb="8">
      <t>ウツ</t>
    </rPh>
    <rPh sb="10" eb="12">
      <t>チンシャク</t>
    </rPh>
    <rPh sb="12" eb="14">
      <t>ブッケン</t>
    </rPh>
    <rPh sb="15" eb="17">
      <t>シヨウ</t>
    </rPh>
    <rPh sb="19" eb="21">
      <t>バアイ</t>
    </rPh>
    <phoneticPr fontId="9"/>
  </si>
  <si>
    <t>受託居宅介護委託契約書の写し（外部サービス利用型事業所のみ）</t>
    <rPh sb="0" eb="2">
      <t>ジュタク</t>
    </rPh>
    <rPh sb="2" eb="4">
      <t>キョタク</t>
    </rPh>
    <rPh sb="4" eb="6">
      <t>カイゴ</t>
    </rPh>
    <rPh sb="6" eb="8">
      <t>イタク</t>
    </rPh>
    <rPh sb="8" eb="11">
      <t>ケイヤクショ</t>
    </rPh>
    <rPh sb="12" eb="13">
      <t>ウツ</t>
    </rPh>
    <rPh sb="15" eb="17">
      <t>ガイブ</t>
    </rPh>
    <rPh sb="21" eb="24">
      <t>リヨウガタ</t>
    </rPh>
    <rPh sb="24" eb="26">
      <t>ジギョウ</t>
    </rPh>
    <rPh sb="26" eb="27">
      <t>ショ</t>
    </rPh>
    <phoneticPr fontId="9"/>
  </si>
  <si>
    <t>サービス管理責任者の実務経験証明書・実務経験見込証明書</t>
    <rPh sb="4" eb="6">
      <t>カンリ</t>
    </rPh>
    <rPh sb="6" eb="8">
      <t>セキニン</t>
    </rPh>
    <rPh sb="8" eb="9">
      <t>シャ</t>
    </rPh>
    <rPh sb="10" eb="12">
      <t>ジツム</t>
    </rPh>
    <rPh sb="12" eb="14">
      <t>ケイケン</t>
    </rPh>
    <rPh sb="14" eb="17">
      <t>ショウメイショ</t>
    </rPh>
    <rPh sb="18" eb="20">
      <t>ジツム</t>
    </rPh>
    <rPh sb="20" eb="22">
      <t>ケイケン</t>
    </rPh>
    <rPh sb="22" eb="24">
      <t>ミコ</t>
    </rPh>
    <rPh sb="24" eb="27">
      <t>ショウメイショ</t>
    </rPh>
    <phoneticPr fontId="9"/>
  </si>
  <si>
    <t>サービス管理責任者の資格証明書の写し（資格を持っている場合のみ）</t>
    <rPh sb="4" eb="6">
      <t>カンリ</t>
    </rPh>
    <rPh sb="6" eb="8">
      <t>セキニン</t>
    </rPh>
    <rPh sb="8" eb="9">
      <t>シャ</t>
    </rPh>
    <phoneticPr fontId="9"/>
  </si>
  <si>
    <t>サービス管理責任者研修修了証及び相談支援研修修了証</t>
    <rPh sb="4" eb="6">
      <t>カンリ</t>
    </rPh>
    <rPh sb="6" eb="8">
      <t>セキニン</t>
    </rPh>
    <rPh sb="8" eb="9">
      <t>シャ</t>
    </rPh>
    <rPh sb="9" eb="11">
      <t>ケンシュウ</t>
    </rPh>
    <rPh sb="11" eb="14">
      <t>シュウリョウショウ</t>
    </rPh>
    <rPh sb="14" eb="15">
      <t>オヨ</t>
    </rPh>
    <rPh sb="16" eb="18">
      <t>ソウダン</t>
    </rPh>
    <rPh sb="18" eb="20">
      <t>シエン</t>
    </rPh>
    <rPh sb="20" eb="22">
      <t>ケンシュウ</t>
    </rPh>
    <rPh sb="22" eb="25">
      <t>シュウリョウショウ</t>
    </rPh>
    <phoneticPr fontId="9"/>
  </si>
  <si>
    <t>勤務体制表（職員配置状況調査表）</t>
    <rPh sb="0" eb="2">
      <t>キンム</t>
    </rPh>
    <rPh sb="2" eb="4">
      <t>タイセイ</t>
    </rPh>
    <rPh sb="4" eb="5">
      <t>ヒョウ</t>
    </rPh>
    <rPh sb="6" eb="8">
      <t>ショクイン</t>
    </rPh>
    <rPh sb="8" eb="10">
      <t>ハイチ</t>
    </rPh>
    <rPh sb="10" eb="12">
      <t>ジョウキョウ</t>
    </rPh>
    <rPh sb="12" eb="14">
      <t>チョウサ</t>
    </rPh>
    <rPh sb="14" eb="15">
      <t>ヒョウ</t>
    </rPh>
    <phoneticPr fontId="9"/>
  </si>
  <si>
    <t>運営規程</t>
    <rPh sb="0" eb="2">
      <t>ウンエイ</t>
    </rPh>
    <rPh sb="2" eb="4">
      <t>キテイ</t>
    </rPh>
    <phoneticPr fontId="9"/>
  </si>
  <si>
    <t xml:space="preserve"> 記載例あり</t>
    <rPh sb="1" eb="3">
      <t>キサイ</t>
    </rPh>
    <rPh sb="3" eb="4">
      <t>レイ</t>
    </rPh>
    <phoneticPr fontId="9"/>
  </si>
  <si>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9"/>
  </si>
  <si>
    <t>主たる対象者を特定する理由書</t>
    <rPh sb="0" eb="1">
      <t>シュ</t>
    </rPh>
    <rPh sb="3" eb="6">
      <t>タイショウシャ</t>
    </rPh>
    <rPh sb="7" eb="9">
      <t>トクテイ</t>
    </rPh>
    <rPh sb="11" eb="14">
      <t>リユウショ</t>
    </rPh>
    <phoneticPr fontId="9"/>
  </si>
  <si>
    <t>協力医療機関の名称及び診療科名並びに当該協力医療機関との契約の内容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1" eb="33">
      <t>ナイヨウ</t>
    </rPh>
    <phoneticPr fontId="9"/>
  </si>
  <si>
    <t>就業規則</t>
    <rPh sb="0" eb="2">
      <t>シュウギョウ</t>
    </rPh>
    <rPh sb="2" eb="4">
      <t>キソク</t>
    </rPh>
    <phoneticPr fontId="9"/>
  </si>
  <si>
    <t>協議会等への報告・協議会からの評価等に関する措置の概要（日中サービス支援型のみ）</t>
    <rPh sb="0" eb="3">
      <t>キョウギカイ</t>
    </rPh>
    <rPh sb="3" eb="4">
      <t>トウ</t>
    </rPh>
    <rPh sb="6" eb="8">
      <t>ホウコク</t>
    </rPh>
    <rPh sb="9" eb="12">
      <t>キョウギカイ</t>
    </rPh>
    <rPh sb="15" eb="17">
      <t>ヒョウカ</t>
    </rPh>
    <rPh sb="17" eb="18">
      <t>トウ</t>
    </rPh>
    <rPh sb="19" eb="20">
      <t>カン</t>
    </rPh>
    <rPh sb="22" eb="24">
      <t>ソチ</t>
    </rPh>
    <rPh sb="25" eb="27">
      <t>ガイヨウ</t>
    </rPh>
    <phoneticPr fontId="9"/>
  </si>
  <si>
    <t>消防関係状況確認書</t>
    <rPh sb="0" eb="2">
      <t>ショウボウ</t>
    </rPh>
    <rPh sb="2" eb="4">
      <t>カンケイ</t>
    </rPh>
    <rPh sb="4" eb="6">
      <t>ジョウキョウ</t>
    </rPh>
    <rPh sb="6" eb="9">
      <t>カクニンショ</t>
    </rPh>
    <phoneticPr fontId="9"/>
  </si>
  <si>
    <t>メールアドレス登録票</t>
    <rPh sb="7" eb="9">
      <t>トウロク</t>
    </rPh>
    <rPh sb="9" eb="10">
      <t>ヒョウ</t>
    </rPh>
    <phoneticPr fontId="9"/>
  </si>
  <si>
    <t>社会保険及び労働保険への加入状況にかかる確認票及び各種保険の加入状況証明の書類の写し</t>
    <rPh sb="0" eb="2">
      <t>シャカイ</t>
    </rPh>
    <rPh sb="2" eb="4">
      <t>ホケン</t>
    </rPh>
    <rPh sb="4" eb="5">
      <t>オヨ</t>
    </rPh>
    <rPh sb="6" eb="8">
      <t>ロウドウ</t>
    </rPh>
    <rPh sb="8" eb="10">
      <t>ホケン</t>
    </rPh>
    <rPh sb="12" eb="14">
      <t>カニュウ</t>
    </rPh>
    <rPh sb="14" eb="16">
      <t>ジョウキョウ</t>
    </rPh>
    <rPh sb="20" eb="22">
      <t>カクニン</t>
    </rPh>
    <rPh sb="22" eb="23">
      <t>ヒョウ</t>
    </rPh>
    <rPh sb="23" eb="24">
      <t>オヨ</t>
    </rPh>
    <rPh sb="25" eb="27">
      <t>カクシュ</t>
    </rPh>
    <rPh sb="27" eb="29">
      <t>ホケン</t>
    </rPh>
    <rPh sb="30" eb="32">
      <t>カニュウ</t>
    </rPh>
    <rPh sb="32" eb="34">
      <t>ジョウキョウ</t>
    </rPh>
    <rPh sb="34" eb="36">
      <t>ショウメイ</t>
    </rPh>
    <rPh sb="37" eb="39">
      <t>ショルイ</t>
    </rPh>
    <rPh sb="40" eb="41">
      <t>ウツ</t>
    </rPh>
    <phoneticPr fontId="9"/>
  </si>
  <si>
    <t>東京都障害者通過型グループホーム指定申請書及び添付書類（通過型の助成を受ける場合）</t>
    <rPh sb="0" eb="2">
      <t>トウキョウ</t>
    </rPh>
    <rPh sb="2" eb="3">
      <t>ト</t>
    </rPh>
    <rPh sb="3" eb="6">
      <t>ショウガイシャ</t>
    </rPh>
    <rPh sb="6" eb="9">
      <t>ツウカガタ</t>
    </rPh>
    <rPh sb="16" eb="18">
      <t>シテイ</t>
    </rPh>
    <rPh sb="18" eb="21">
      <t>シンセイショ</t>
    </rPh>
    <rPh sb="21" eb="22">
      <t>オヨ</t>
    </rPh>
    <rPh sb="23" eb="25">
      <t>テンプ</t>
    </rPh>
    <rPh sb="25" eb="27">
      <t>ショルイ</t>
    </rPh>
    <rPh sb="28" eb="31">
      <t>ツウカガタ</t>
    </rPh>
    <rPh sb="32" eb="34">
      <t>ジョセイ</t>
    </rPh>
    <rPh sb="35" eb="36">
      <t>ウ</t>
    </rPh>
    <rPh sb="38" eb="40">
      <t>バアイ</t>
    </rPh>
    <phoneticPr fontId="9"/>
  </si>
  <si>
    <t xml:space="preserve"> 様式あり</t>
    <rPh sb="1" eb="3">
      <t>ヨウシキ</t>
    </rPh>
    <phoneticPr fontId="9"/>
  </si>
  <si>
    <t>業務管理体制の届出（該当する場合のみ）</t>
    <rPh sb="0" eb="2">
      <t>ギョウム</t>
    </rPh>
    <rPh sb="2" eb="4">
      <t>カンリ</t>
    </rPh>
    <rPh sb="4" eb="6">
      <t>タイセイ</t>
    </rPh>
    <rPh sb="7" eb="9">
      <t>トドケデ</t>
    </rPh>
    <rPh sb="10" eb="12">
      <t>ガイトウ</t>
    </rPh>
    <rPh sb="14" eb="16">
      <t>バアイ</t>
    </rPh>
    <phoneticPr fontId="9"/>
  </si>
  <si>
    <t>〔担当者連絡先〕</t>
    <rPh sb="1" eb="4">
      <t>タントウシャ</t>
    </rPh>
    <rPh sb="4" eb="7">
      <t>レンラクサキ</t>
    </rPh>
    <phoneticPr fontId="9"/>
  </si>
  <si>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9"/>
  </si>
  <si>
    <t>法人名</t>
    <rPh sb="0" eb="2">
      <t>ホウジン</t>
    </rPh>
    <phoneticPr fontId="9"/>
  </si>
  <si>
    <t>担当者名</t>
  </si>
  <si>
    <t>電  話</t>
    <phoneticPr fontId="9"/>
  </si>
  <si>
    <t>F　A　X</t>
  </si>
  <si>
    <t>メールアドレス</t>
    <phoneticPr fontId="9"/>
  </si>
  <si>
    <t>　　　</t>
  </si>
  <si>
    <t>別紙様式第一号</t>
    <rPh sb="0" eb="2">
      <t>ベッシ</t>
    </rPh>
    <rPh sb="2" eb="4">
      <t>ヨウシキ</t>
    </rPh>
    <rPh sb="4" eb="5">
      <t>ダイ</t>
    </rPh>
    <rPh sb="5" eb="7">
      <t>イチゴウ</t>
    </rPh>
    <phoneticPr fontId="168"/>
  </si>
  <si>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</si>
  <si>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208"/>
  </si>
  <si>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68"/>
  </si>
  <si>
    <t>指定</t>
  </si>
  <si>
    <t>申請書</t>
    <rPh sb="0" eb="3">
      <t>シンセイショ</t>
    </rPh>
    <phoneticPr fontId="42"/>
  </si>
  <si>
    <t>年</t>
    <rPh sb="0" eb="1">
      <t>ネン</t>
    </rPh>
    <phoneticPr fontId="168"/>
  </si>
  <si>
    <t>月</t>
    <rPh sb="0" eb="1">
      <t>ガツ</t>
    </rPh>
    <phoneticPr fontId="168"/>
  </si>
  <si>
    <t>日</t>
    <rPh sb="0" eb="1">
      <t>ニチ</t>
    </rPh>
    <phoneticPr fontId="168"/>
  </si>
  <si>
    <t>八王子市長</t>
    <rPh sb="0" eb="3">
      <t>ハチオウジ</t>
    </rPh>
    <rPh sb="3" eb="4">
      <t>シ</t>
    </rPh>
    <rPh sb="4" eb="5">
      <t>チョウ</t>
    </rPh>
    <phoneticPr fontId="42"/>
  </si>
  <si>
    <t>殿</t>
    <rPh sb="0" eb="1">
      <t>ドノ</t>
    </rPh>
    <phoneticPr fontId="168"/>
  </si>
  <si>
    <t>所在地</t>
    <rPh sb="0" eb="3">
      <t>ショザイチ</t>
    </rPh>
    <phoneticPr fontId="168"/>
  </si>
  <si>
    <t>申請者</t>
    <rPh sb="0" eb="3">
      <t>シンセイシャ</t>
    </rPh>
    <phoneticPr fontId="42"/>
  </si>
  <si>
    <t>名　称</t>
    <rPh sb="0" eb="1">
      <t>メイ</t>
    </rPh>
    <rPh sb="2" eb="3">
      <t>ショウ</t>
    </rPh>
    <phoneticPr fontId="168"/>
  </si>
  <si>
    <t>代表者</t>
    <rPh sb="0" eb="3">
      <t>ダイヒョウシャ</t>
    </rPh>
    <phoneticPr fontId="168"/>
  </si>
  <si>
    <t>表題の事業所・施設に係る指定/指定の更新/指定の変更を受けたいので、下記のとおり、関係書類を添えて申請します。</t>
    <rPh sb="24" eb="26">
      <t>ヘンコウ</t>
    </rPh>
    <phoneticPr fontId="168"/>
  </si>
  <si>
    <t>申請者(設置者)</t>
    <rPh sb="0" eb="3">
      <t>シンセイシャ</t>
    </rPh>
    <rPh sb="4" eb="7">
      <t>セッチシャ</t>
    </rPh>
    <phoneticPr fontId="168"/>
  </si>
  <si>
    <t>フリガナ</t>
    <phoneticPr fontId="168"/>
  </si>
  <si>
    <t>名称</t>
    <rPh sb="0" eb="2">
      <t>メイショウ</t>
    </rPh>
    <phoneticPr fontId="168"/>
  </si>
  <si>
    <t>主たる事務所の所在地</t>
    <rPh sb="0" eb="1">
      <t>シュ</t>
    </rPh>
    <rPh sb="3" eb="5">
      <t>ジム</t>
    </rPh>
    <rPh sb="5" eb="6">
      <t>ショ</t>
    </rPh>
    <rPh sb="7" eb="10">
      <t>ショザイチ</t>
    </rPh>
    <phoneticPr fontId="168"/>
  </si>
  <si>
    <t>(郵便番号</t>
    <rPh sb="1" eb="5">
      <t>ユウビンバンゴウ</t>
    </rPh>
    <phoneticPr fontId="168"/>
  </si>
  <si>
    <t>-</t>
    <phoneticPr fontId="168"/>
  </si>
  <si>
    <t>）</t>
    <phoneticPr fontId="42"/>
  </si>
  <si>
    <t>連絡先</t>
    <rPh sb="0" eb="3">
      <t>レンラクサキ</t>
    </rPh>
    <phoneticPr fontId="168"/>
  </si>
  <si>
    <t>電話番号</t>
  </si>
  <si>
    <t>　　　　　　　　(内線)</t>
    <rPh sb="9" eb="11">
      <t>ナイセン</t>
    </rPh>
    <phoneticPr fontId="168"/>
  </si>
  <si>
    <t>E-mailアドレス</t>
  </si>
  <si>
    <t>法人等の種類</t>
    <rPh sb="0" eb="2">
      <t>ホウジン</t>
    </rPh>
    <rPh sb="2" eb="3">
      <t>ナド</t>
    </rPh>
    <rPh sb="4" eb="6">
      <t>シュルイ</t>
    </rPh>
    <phoneticPr fontId="168"/>
  </si>
  <si>
    <t>代表者の職名・氏名・生年月日</t>
  </si>
  <si>
    <t>職名</t>
    <rPh sb="0" eb="2">
      <t>ショクメイ</t>
    </rPh>
    <phoneticPr fontId="168"/>
  </si>
  <si>
    <t>生年月日</t>
    <rPh sb="0" eb="2">
      <t>セイネン</t>
    </rPh>
    <rPh sb="2" eb="4">
      <t>ガッピ</t>
    </rPh>
    <phoneticPr fontId="168"/>
  </si>
  <si>
    <t>氏名</t>
    <rPh sb="0" eb="2">
      <t>シメイ</t>
    </rPh>
    <phoneticPr fontId="168"/>
  </si>
  <si>
    <t>代表者の住所</t>
    <rPh sb="0" eb="3">
      <t>ダイヒョウシャ</t>
    </rPh>
    <rPh sb="4" eb="6">
      <t>ジュウショ</t>
    </rPh>
    <phoneticPr fontId="168"/>
  </si>
  <si>
    <t>指定を受けようとする事業所・施設の種類</t>
    <rPh sb="0" eb="2">
      <t>シテイ</t>
    </rPh>
    <rPh sb="3" eb="4">
      <t>ウ</t>
    </rPh>
    <rPh sb="10" eb="13">
      <t>ジギョウショ</t>
    </rPh>
    <rPh sb="14" eb="16">
      <t>シセツ</t>
    </rPh>
    <rPh sb="17" eb="19">
      <t>シュルイ</t>
    </rPh>
    <phoneticPr fontId="168"/>
  </si>
  <si>
    <t>事業所(施設)の所在地</t>
    <rPh sb="0" eb="3">
      <t>ジギョウショ</t>
    </rPh>
    <rPh sb="4" eb="6">
      <t>シセツ</t>
    </rPh>
    <phoneticPr fontId="168"/>
  </si>
  <si>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68"/>
  </si>
  <si>
    <t>同一所在地において
行う事業等の種類</t>
    <phoneticPr fontId="168"/>
  </si>
  <si>
    <t>今回の指定(更新・変更)申請をする対象事業等に○</t>
    <rPh sb="0" eb="2">
      <t>コンカイ</t>
    </rPh>
    <rPh sb="3" eb="5">
      <t>シテイ</t>
    </rPh>
    <rPh sb="12" eb="14">
      <t>シンセイ</t>
    </rPh>
    <rPh sb="17" eb="19">
      <t>タイショウ</t>
    </rPh>
    <rPh sb="19" eb="22">
      <t>ジギョウトウ</t>
    </rPh>
    <phoneticPr fontId="168"/>
  </si>
  <si>
    <t>既に指定を受けている事業に○</t>
    <rPh sb="0" eb="1">
      <t>スデ</t>
    </rPh>
    <rPh sb="2" eb="4">
      <t>シテイ</t>
    </rPh>
    <rPh sb="5" eb="6">
      <t>ウ</t>
    </rPh>
    <rPh sb="10" eb="12">
      <t>ジギョウ</t>
    </rPh>
    <phoneticPr fontId="168"/>
  </si>
  <si>
    <t>事業の開始予定年月日</t>
    <rPh sb="0" eb="2">
      <t>ジギョウ</t>
    </rPh>
    <rPh sb="3" eb="7">
      <t>カイシヨテイ</t>
    </rPh>
    <rPh sb="7" eb="10">
      <t>ネンガッピ</t>
    </rPh>
    <phoneticPr fontId="42"/>
  </si>
  <si>
    <t>本申請書に添付して提出する様式(付表)</t>
    <rPh sb="0" eb="4">
      <t>ホンシンセイショ</t>
    </rPh>
    <rPh sb="5" eb="7">
      <t>テンプ</t>
    </rPh>
    <rPh sb="9" eb="11">
      <t>テイシュツ</t>
    </rPh>
    <rPh sb="13" eb="15">
      <t>ヨウシキ</t>
    </rPh>
    <rPh sb="16" eb="18">
      <t>フヒョウ</t>
    </rPh>
    <phoneticPr fontId="42"/>
  </si>
  <si>
    <t>共生型サービスの指定を申請するものに○</t>
    <rPh sb="0" eb="3">
      <t>キョウセイガタ</t>
    </rPh>
    <rPh sb="8" eb="10">
      <t>シテイ</t>
    </rPh>
    <rPh sb="11" eb="13">
      <t>シンセイ</t>
    </rPh>
    <phoneticPr fontId="168"/>
  </si>
  <si>
    <t>指定障害福祉サービス事業所</t>
    <phoneticPr fontId="42"/>
  </si>
  <si>
    <t>居宅介護</t>
    <rPh sb="0" eb="4">
      <t>キョタクカイゴ</t>
    </rPh>
    <phoneticPr fontId="42"/>
  </si>
  <si>
    <t>付表１</t>
    <rPh sb="0" eb="2">
      <t>フヒョウ</t>
    </rPh>
    <phoneticPr fontId="168"/>
  </si>
  <si>
    <t>重度訪問介護</t>
    <rPh sb="0" eb="6">
      <t>ジュウドホウモンカイゴ</t>
    </rPh>
    <phoneticPr fontId="42"/>
  </si>
  <si>
    <t>同行援護</t>
    <rPh sb="0" eb="4">
      <t>ドウコウエンゴ</t>
    </rPh>
    <phoneticPr fontId="42"/>
  </si>
  <si>
    <t>行動援護</t>
    <rPh sb="0" eb="2">
      <t>コウドウ</t>
    </rPh>
    <rPh sb="2" eb="4">
      <t>エンゴ</t>
    </rPh>
    <phoneticPr fontId="42"/>
  </si>
  <si>
    <t>療養介護</t>
    <rPh sb="0" eb="4">
      <t>リョウヨウカイゴ</t>
    </rPh>
    <phoneticPr fontId="42"/>
  </si>
  <si>
    <t>付表２</t>
    <rPh sb="0" eb="2">
      <t>フヒョウ</t>
    </rPh>
    <phoneticPr fontId="168"/>
  </si>
  <si>
    <t>生活介護</t>
    <rPh sb="0" eb="4">
      <t>セイカツカイゴ</t>
    </rPh>
    <phoneticPr fontId="42"/>
  </si>
  <si>
    <t>付表３</t>
    <rPh sb="0" eb="2">
      <t>フヒョウ</t>
    </rPh>
    <phoneticPr fontId="168"/>
  </si>
  <si>
    <t>短期入所</t>
    <rPh sb="0" eb="4">
      <t>タンキニュウショ</t>
    </rPh>
    <phoneticPr fontId="42"/>
  </si>
  <si>
    <t>付表４</t>
    <rPh sb="0" eb="2">
      <t>フヒョウ</t>
    </rPh>
    <phoneticPr fontId="168"/>
  </si>
  <si>
    <t>重度障害者等包括支援</t>
    <rPh sb="0" eb="2">
      <t>ジュウド</t>
    </rPh>
    <rPh sb="2" eb="5">
      <t>ショウガイシャ</t>
    </rPh>
    <rPh sb="5" eb="6">
      <t>トウ</t>
    </rPh>
    <rPh sb="6" eb="8">
      <t>ホウカツ</t>
    </rPh>
    <rPh sb="8" eb="10">
      <t>シエン</t>
    </rPh>
    <phoneticPr fontId="42"/>
  </si>
  <si>
    <t>付表５</t>
    <rPh sb="0" eb="2">
      <t>フヒョウ</t>
    </rPh>
    <phoneticPr fontId="168"/>
  </si>
  <si>
    <t>自立訓練(機能訓練)</t>
    <rPh sb="0" eb="2">
      <t>ジリツ</t>
    </rPh>
    <rPh sb="2" eb="4">
      <t>クンレン</t>
    </rPh>
    <rPh sb="5" eb="9">
      <t>キノウクンレン</t>
    </rPh>
    <phoneticPr fontId="42"/>
  </si>
  <si>
    <t>付表６</t>
    <rPh sb="0" eb="2">
      <t>フヒョウ</t>
    </rPh>
    <phoneticPr fontId="168"/>
  </si>
  <si>
    <t>自立訓練(生活訓練)</t>
    <rPh sb="0" eb="2">
      <t>ジリツ</t>
    </rPh>
    <rPh sb="2" eb="4">
      <t>クンレン</t>
    </rPh>
    <rPh sb="5" eb="7">
      <t>セイカツ</t>
    </rPh>
    <rPh sb="7" eb="9">
      <t>クンレン</t>
    </rPh>
    <phoneticPr fontId="42"/>
  </si>
  <si>
    <t>就労選択支援</t>
    <rPh sb="0" eb="2">
      <t>シュウロウ</t>
    </rPh>
    <rPh sb="2" eb="4">
      <t>センタク</t>
    </rPh>
    <rPh sb="4" eb="6">
      <t>シエン</t>
    </rPh>
    <phoneticPr fontId="42"/>
  </si>
  <si>
    <t>付表７</t>
    <rPh sb="0" eb="2">
      <t>フヒョウ</t>
    </rPh>
    <phoneticPr fontId="168"/>
  </si>
  <si>
    <t>就労移行支援</t>
    <rPh sb="0" eb="6">
      <t>シュウロウイコウシエン</t>
    </rPh>
    <phoneticPr fontId="42"/>
  </si>
  <si>
    <t>付表８</t>
    <rPh sb="0" eb="2">
      <t>フヒョウ</t>
    </rPh>
    <phoneticPr fontId="168"/>
  </si>
  <si>
    <t>就労継続支援Ａ型</t>
    <rPh sb="0" eb="6">
      <t>シュウロウケイゾクシエン</t>
    </rPh>
    <rPh sb="7" eb="8">
      <t>ガタ</t>
    </rPh>
    <phoneticPr fontId="42"/>
  </si>
  <si>
    <t>付表９</t>
    <rPh sb="0" eb="2">
      <t>フヒョウ</t>
    </rPh>
    <phoneticPr fontId="168"/>
  </si>
  <si>
    <t>就労継続支援Ｂ型</t>
    <rPh sb="0" eb="6">
      <t>シュウロウケイゾクシエン</t>
    </rPh>
    <rPh sb="7" eb="8">
      <t>ガタ</t>
    </rPh>
    <phoneticPr fontId="42"/>
  </si>
  <si>
    <t>就労定着支援</t>
    <rPh sb="0" eb="2">
      <t>シュウロウ</t>
    </rPh>
    <rPh sb="2" eb="6">
      <t>テイチャクシエン</t>
    </rPh>
    <phoneticPr fontId="42"/>
  </si>
  <si>
    <t>付表１０</t>
    <rPh sb="0" eb="2">
      <t>フヒョウ</t>
    </rPh>
    <phoneticPr fontId="168"/>
  </si>
  <si>
    <t>自立生活援助</t>
    <rPh sb="0" eb="2">
      <t>ジリツ</t>
    </rPh>
    <rPh sb="2" eb="4">
      <t>セイカツ</t>
    </rPh>
    <rPh sb="4" eb="6">
      <t>エンジョ</t>
    </rPh>
    <phoneticPr fontId="42"/>
  </si>
  <si>
    <t>付表１１</t>
  </si>
  <si>
    <t>共同生活援助</t>
    <rPh sb="0" eb="6">
      <t>キョウドウセイカツエンジョ</t>
    </rPh>
    <phoneticPr fontId="42"/>
  </si>
  <si>
    <t>付表１２</t>
    <rPh sb="0" eb="2">
      <t>フヒョウ</t>
    </rPh>
    <phoneticPr fontId="168"/>
  </si>
  <si>
    <t>指定障害者支援施設(施設入所支援)</t>
    <rPh sb="0" eb="2">
      <t>シテイ</t>
    </rPh>
    <rPh sb="2" eb="5">
      <t>ショウガイシャ</t>
    </rPh>
    <rPh sb="5" eb="9">
      <t>シエンシセツ</t>
    </rPh>
    <phoneticPr fontId="42"/>
  </si>
  <si>
    <t>付表１３</t>
    <rPh sb="0" eb="2">
      <t>フヒョウ</t>
    </rPh>
    <phoneticPr fontId="168"/>
  </si>
  <si>
    <t>指定一般相談支援事業所</t>
    <rPh sb="0" eb="2">
      <t>シテイ</t>
    </rPh>
    <rPh sb="2" eb="4">
      <t>イッパン</t>
    </rPh>
    <rPh sb="4" eb="8">
      <t>ソウダンシエン</t>
    </rPh>
    <rPh sb="8" eb="11">
      <t>ジギョウショ</t>
    </rPh>
    <phoneticPr fontId="42"/>
  </si>
  <si>
    <t>地域移行支援</t>
    <rPh sb="0" eb="4">
      <t>チイキイコウ</t>
    </rPh>
    <rPh sb="4" eb="6">
      <t>シエン</t>
    </rPh>
    <phoneticPr fontId="42"/>
  </si>
  <si>
    <t>付表１４</t>
    <rPh sb="0" eb="2">
      <t>フヒョウ</t>
    </rPh>
    <phoneticPr fontId="168"/>
  </si>
  <si>
    <t>地域定着支援</t>
    <rPh sb="0" eb="6">
      <t>チイキテイチャクシエン</t>
    </rPh>
    <phoneticPr fontId="42"/>
  </si>
  <si>
    <t>指定特定相談支援事業所</t>
    <rPh sb="0" eb="2">
      <t>シテイ</t>
    </rPh>
    <rPh sb="2" eb="4">
      <t>トクテイ</t>
    </rPh>
    <rPh sb="4" eb="6">
      <t>ソウダン</t>
    </rPh>
    <rPh sb="6" eb="8">
      <t>シエン</t>
    </rPh>
    <rPh sb="8" eb="11">
      <t>ジギョウショ</t>
    </rPh>
    <phoneticPr fontId="42"/>
  </si>
  <si>
    <t>付表１５</t>
    <rPh sb="0" eb="2">
      <t>フヒョウ</t>
    </rPh>
    <phoneticPr fontId="168"/>
  </si>
  <si>
    <t>指定障害児通所支援事業所</t>
    <rPh sb="0" eb="2">
      <t>シテイ</t>
    </rPh>
    <rPh sb="2" eb="5">
      <t>ショウガイジ</t>
    </rPh>
    <rPh sb="5" eb="7">
      <t>ツウショ</t>
    </rPh>
    <rPh sb="7" eb="12">
      <t>シエンジギョウショ</t>
    </rPh>
    <phoneticPr fontId="42"/>
  </si>
  <si>
    <t>児童発達支援</t>
    <rPh sb="0" eb="2">
      <t>ジドウ</t>
    </rPh>
    <rPh sb="2" eb="6">
      <t>ハッタツシエン</t>
    </rPh>
    <phoneticPr fontId="42"/>
  </si>
  <si>
    <t>付表１６</t>
  </si>
  <si>
    <t>放課後等デイサービス</t>
    <rPh sb="0" eb="4">
      <t>ホウカゴトウ</t>
    </rPh>
    <phoneticPr fontId="42"/>
  </si>
  <si>
    <t>付表１６</t>
    <rPh sb="0" eb="2">
      <t>フヒョウ</t>
    </rPh>
    <phoneticPr fontId="168"/>
  </si>
  <si>
    <t>居宅訪問型児童発達支援</t>
    <rPh sb="0" eb="5">
      <t>キョタクホウモンガタ</t>
    </rPh>
    <rPh sb="5" eb="7">
      <t>ジドウ</t>
    </rPh>
    <rPh sb="7" eb="9">
      <t>ハッタツ</t>
    </rPh>
    <rPh sb="9" eb="11">
      <t>シエン</t>
    </rPh>
    <phoneticPr fontId="42"/>
  </si>
  <si>
    <t>付表１７</t>
    <rPh sb="0" eb="2">
      <t>フヒョウ</t>
    </rPh>
    <phoneticPr fontId="168"/>
  </si>
  <si>
    <t>保育所等訪問支援</t>
    <rPh sb="0" eb="3">
      <t>ホイクショ</t>
    </rPh>
    <rPh sb="3" eb="4">
      <t>トウ</t>
    </rPh>
    <rPh sb="4" eb="6">
      <t>ホウモン</t>
    </rPh>
    <rPh sb="6" eb="8">
      <t>シエン</t>
    </rPh>
    <phoneticPr fontId="42"/>
  </si>
  <si>
    <t>付表１８</t>
    <rPh sb="0" eb="2">
      <t>フヒョウ</t>
    </rPh>
    <phoneticPr fontId="168"/>
  </si>
  <si>
    <t>指定障害児入所施設</t>
    <rPh sb="0" eb="2">
      <t>シテイ</t>
    </rPh>
    <rPh sb="2" eb="5">
      <t>ショウガイジ</t>
    </rPh>
    <rPh sb="5" eb="7">
      <t>ニュウショ</t>
    </rPh>
    <rPh sb="7" eb="9">
      <t>シセツ</t>
    </rPh>
    <phoneticPr fontId="42"/>
  </si>
  <si>
    <t>付表１９/２０</t>
    <rPh sb="0" eb="2">
      <t>フヒョウ</t>
    </rPh>
    <phoneticPr fontId="168"/>
  </si>
  <si>
    <t>指定障害児相談支援事業所</t>
    <rPh sb="0" eb="2">
      <t>シテイ</t>
    </rPh>
    <rPh sb="2" eb="5">
      <t>ショウガイジ</t>
    </rPh>
    <rPh sb="5" eb="7">
      <t>ソウダン</t>
    </rPh>
    <rPh sb="7" eb="9">
      <t>シエン</t>
    </rPh>
    <rPh sb="9" eb="11">
      <t>ジギョウ</t>
    </rPh>
    <rPh sb="11" eb="12">
      <t>ショ</t>
    </rPh>
    <phoneticPr fontId="42"/>
  </si>
  <si>
    <t>【既に指定を受けている場合】事業所番号</t>
    <rPh sb="1" eb="2">
      <t>スデ</t>
    </rPh>
    <rPh sb="3" eb="5">
      <t>シテイ</t>
    </rPh>
    <rPh sb="6" eb="7">
      <t>ウ</t>
    </rPh>
    <rPh sb="11" eb="13">
      <t>バアイ</t>
    </rPh>
    <rPh sb="14" eb="19">
      <t>ジギョウショバンゴウ</t>
    </rPh>
    <phoneticPr fontId="42"/>
  </si>
  <si>
    <t>(備考)</t>
    <rPh sb="1" eb="3">
      <t>ビコウ</t>
    </rPh>
    <phoneticPr fontId="168"/>
  </si>
  <si>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</si>
  <si>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68"/>
  </si>
  <si>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68"/>
  </si>
  <si>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68"/>
  </si>
  <si>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68"/>
  </si>
  <si>
    <t xml:space="preserve"> 付表12</t>
    <rPh sb="1" eb="3">
      <t>フヒョウ</t>
    </rPh>
    <phoneticPr fontId="9"/>
  </si>
  <si>
    <t xml:space="preserve"> 第１号様式・</t>
    <rPh sb="1" eb="2">
      <t>ダイ</t>
    </rPh>
    <rPh sb="3" eb="4">
      <t>ゴウ</t>
    </rPh>
    <rPh sb="4" eb="6">
      <t>ヨウシキ</t>
    </rPh>
    <phoneticPr fontId="9"/>
  </si>
  <si>
    <t>別紙</t>
  </si>
  <si>
    <t>事業所一覧</t>
    <rPh sb="0" eb="3">
      <t>ジギョウショ</t>
    </rPh>
    <rPh sb="3" eb="5">
      <t>イチラン</t>
    </rPh>
    <phoneticPr fontId="9"/>
  </si>
  <si>
    <t>視覚・聴覚言語障害者支援体制加算Ⅰ届出書</t>
    <rPh sb="0" eb="2">
      <t>シカク</t>
    </rPh>
    <rPh sb="3" eb="5">
      <t>チョウカク</t>
    </rPh>
    <rPh sb="5" eb="7">
      <t>ゲンゴ</t>
    </rPh>
    <rPh sb="7" eb="10">
      <t>ショウガイシャ</t>
    </rPh>
    <rPh sb="10" eb="12">
      <t>シエン</t>
    </rPh>
    <rPh sb="12" eb="14">
      <t>タイセイ</t>
    </rPh>
    <rPh sb="14" eb="16">
      <t>カサン</t>
    </rPh>
    <rPh sb="17" eb="20">
      <t>トドケデショ</t>
    </rPh>
    <phoneticPr fontId="9"/>
  </si>
  <si>
    <t>視覚・聴覚言語障害者支援体制加算Ⅱ届出書</t>
    <rPh sb="0" eb="2">
      <t>シカク</t>
    </rPh>
    <rPh sb="3" eb="5">
      <t>チョウカク</t>
    </rPh>
    <rPh sb="5" eb="7">
      <t>ゲンゴ</t>
    </rPh>
    <rPh sb="7" eb="10">
      <t>ショウガイシャ</t>
    </rPh>
    <rPh sb="10" eb="12">
      <t>シエン</t>
    </rPh>
    <rPh sb="12" eb="14">
      <t>タイセイ</t>
    </rPh>
    <rPh sb="14" eb="16">
      <t>カサン</t>
    </rPh>
    <rPh sb="17" eb="20">
      <t>トドケデショ</t>
    </rPh>
    <phoneticPr fontId="9"/>
  </si>
  <si>
    <t>退居後ピアサポート実施加算に関する届出書</t>
    <phoneticPr fontId="9"/>
  </si>
  <si>
    <t>ピアサポート実施加算に関する届出書</t>
    <phoneticPr fontId="9"/>
  </si>
  <si>
    <t>建物の構造概要及び平面図</t>
    <rPh sb="0" eb="2">
      <t>タテモノ</t>
    </rPh>
    <rPh sb="3" eb="5">
      <t>コウゾウ</t>
    </rPh>
    <rPh sb="5" eb="7">
      <t>ガイヨウ</t>
    </rPh>
    <rPh sb="7" eb="8">
      <t>オヨ</t>
    </rPh>
    <rPh sb="9" eb="12">
      <t>ヘイメンズ</t>
    </rPh>
    <phoneticPr fontId="9"/>
  </si>
  <si>
    <t>設備の概要</t>
    <rPh sb="0" eb="2">
      <t>セツビ</t>
    </rPh>
    <rPh sb="3" eb="5">
      <t>ガイヨウ</t>
    </rPh>
    <phoneticPr fontId="9"/>
  </si>
  <si>
    <t>事業所の管理者経歴書</t>
    <rPh sb="0" eb="3">
      <t>ジギョウショ</t>
    </rPh>
    <rPh sb="4" eb="6">
      <t>カンリ</t>
    </rPh>
    <rPh sb="6" eb="7">
      <t>シャ</t>
    </rPh>
    <rPh sb="7" eb="10">
      <t>ケイレキショ</t>
    </rPh>
    <phoneticPr fontId="9"/>
  </si>
  <si>
    <t>事業所のサービス管理責任者の経歴書</t>
    <rPh sb="0" eb="3">
      <t>ジギョウショ</t>
    </rPh>
    <rPh sb="8" eb="10">
      <t>カンリ</t>
    </rPh>
    <rPh sb="10" eb="13">
      <t>セキニンシャ</t>
    </rPh>
    <rPh sb="14" eb="17">
      <t>ケイレキショ</t>
    </rPh>
    <phoneticPr fontId="9"/>
  </si>
  <si>
    <t>事業所の世話人の経歴書</t>
    <rPh sb="0" eb="3">
      <t>ジギョウショ</t>
    </rPh>
    <rPh sb="4" eb="6">
      <t>セワ</t>
    </rPh>
    <rPh sb="6" eb="7">
      <t>ニン</t>
    </rPh>
    <rPh sb="8" eb="11">
      <t>ケイレキショ</t>
    </rPh>
    <phoneticPr fontId="9"/>
  </si>
  <si>
    <t>事業所の生活支援員の経歴書</t>
    <rPh sb="0" eb="3">
      <t>ジギョウショ</t>
    </rPh>
    <rPh sb="4" eb="6">
      <t>セイカツ</t>
    </rPh>
    <rPh sb="6" eb="8">
      <t>シエン</t>
    </rPh>
    <rPh sb="8" eb="9">
      <t>イン</t>
    </rPh>
    <rPh sb="10" eb="13">
      <t>ケイレキショ</t>
    </rPh>
    <phoneticPr fontId="9"/>
  </si>
  <si>
    <t>３６条第３項各号非該当誓約書</t>
    <rPh sb="2" eb="4">
      <t>ジョウダイ</t>
    </rPh>
    <rPh sb="5" eb="6">
      <t>コウ</t>
    </rPh>
    <rPh sb="6" eb="8">
      <t>カクゴウ</t>
    </rPh>
    <rPh sb="8" eb="11">
      <t>ヒガイトウ</t>
    </rPh>
    <rPh sb="11" eb="14">
      <t>セイヤクショ</t>
    </rPh>
    <phoneticPr fontId="9"/>
  </si>
  <si>
    <t>令和　　　年　　　月　　　日</t>
    <rPh sb="0" eb="2">
      <t>レイワ</t>
    </rPh>
    <rPh sb="5" eb="6">
      <t>ネン</t>
    </rPh>
    <rPh sb="9" eb="10">
      <t>ガツ</t>
    </rPh>
    <rPh sb="13" eb="14">
      <t>ヒ</t>
    </rPh>
    <phoneticPr fontId="9"/>
  </si>
  <si>
    <t>　　　　　　　　届出者　氏名</t>
    <rPh sb="8" eb="10">
      <t>トドケデ</t>
    </rPh>
    <rPh sb="10" eb="11">
      <t>シャ</t>
    </rPh>
    <rPh sb="12" eb="14">
      <t>シメイ</t>
    </rPh>
    <phoneticPr fontId="9"/>
  </si>
  <si>
    <r>
      <t>　　</t>
    </r>
    <r>
      <rPr>
        <sz val="9"/>
        <rFont val="ＭＳ Ｐゴシック"/>
        <family val="3"/>
        <charset val="128"/>
      </rPr>
      <t>（法人の場合は名称）</t>
    </r>
    <rPh sb="3" eb="5">
      <t>ホウジン</t>
    </rPh>
    <rPh sb="6" eb="8">
      <t>バアイ</t>
    </rPh>
    <rPh sb="9" eb="11">
      <t>メイショウ</t>
    </rPh>
    <phoneticPr fontId="9"/>
  </si>
  <si>
    <t>障害福祉サービス事業</t>
    <rPh sb="0" eb="2">
      <t>ショウガイ</t>
    </rPh>
    <rPh sb="2" eb="4">
      <t>フクシ</t>
    </rPh>
    <rPh sb="8" eb="10">
      <t>ジギョウ</t>
    </rPh>
    <phoneticPr fontId="9"/>
  </si>
  <si>
    <t>事業開始届</t>
    <rPh sb="0" eb="2">
      <t>ジギョウ</t>
    </rPh>
    <rPh sb="2" eb="4">
      <t>カイシ</t>
    </rPh>
    <rPh sb="4" eb="5">
      <t>トドケ</t>
    </rPh>
    <phoneticPr fontId="9"/>
  </si>
  <si>
    <t>このたび、標記の事業を開始しますので、下記により届け出ます。</t>
    <rPh sb="5" eb="7">
      <t>ヒョウキ</t>
    </rPh>
    <rPh sb="8" eb="10">
      <t>ジギョウ</t>
    </rPh>
    <rPh sb="11" eb="13">
      <t>カイシ</t>
    </rPh>
    <rPh sb="19" eb="21">
      <t>カキ</t>
    </rPh>
    <rPh sb="24" eb="25">
      <t>トド</t>
    </rPh>
    <rPh sb="26" eb="27">
      <t>デ</t>
    </rPh>
    <phoneticPr fontId="9"/>
  </si>
  <si>
    <t>記</t>
    <rPh sb="0" eb="1">
      <t>キ</t>
    </rPh>
    <phoneticPr fontId="9"/>
  </si>
  <si>
    <t>事業</t>
    <rPh sb="0" eb="2">
      <t>ジギョウ</t>
    </rPh>
    <phoneticPr fontId="9"/>
  </si>
  <si>
    <t>種類</t>
    <rPh sb="0" eb="2">
      <t>シュルイ</t>
    </rPh>
    <phoneticPr fontId="9"/>
  </si>
  <si>
    <t>内容</t>
    <rPh sb="0" eb="2">
      <t>ナイヨウ</t>
    </rPh>
    <phoneticPr fontId="9"/>
  </si>
  <si>
    <t>経営者</t>
    <rPh sb="0" eb="3">
      <t>ケイエイシャ</t>
    </rPh>
    <phoneticPr fontId="9"/>
  </si>
  <si>
    <t>氏名（法人の場合は名称）</t>
    <rPh sb="0" eb="2">
      <t>シメイ</t>
    </rPh>
    <rPh sb="3" eb="5">
      <t>ホウジン</t>
    </rPh>
    <rPh sb="6" eb="8">
      <t>バアイ</t>
    </rPh>
    <rPh sb="9" eb="11">
      <t>メイショウ</t>
    </rPh>
    <phoneticPr fontId="9"/>
  </si>
  <si>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9"/>
  </si>
  <si>
    <t>条例、定款その他の基本約款</t>
    <rPh sb="0" eb="2">
      <t>ジョウレイ</t>
    </rPh>
    <rPh sb="3" eb="5">
      <t>テイカン</t>
    </rPh>
    <rPh sb="7" eb="8">
      <t>タ</t>
    </rPh>
    <rPh sb="9" eb="11">
      <t>キホン</t>
    </rPh>
    <rPh sb="11" eb="13">
      <t>ヤッカン</t>
    </rPh>
    <phoneticPr fontId="9"/>
  </si>
  <si>
    <t>職員の職種</t>
    <rPh sb="0" eb="2">
      <t>ショクイン</t>
    </rPh>
    <rPh sb="3" eb="5">
      <t>ショクシュ</t>
    </rPh>
    <phoneticPr fontId="9"/>
  </si>
  <si>
    <t>職員の定数</t>
    <rPh sb="0" eb="2">
      <t>ショクイン</t>
    </rPh>
    <rPh sb="3" eb="5">
      <t>テイスウ</t>
    </rPh>
    <phoneticPr fontId="9"/>
  </si>
  <si>
    <t>主な職員の氏名及び経歴</t>
    <rPh sb="0" eb="1">
      <t>オモ</t>
    </rPh>
    <rPh sb="2" eb="4">
      <t>ショクイン</t>
    </rPh>
    <rPh sb="5" eb="7">
      <t>シメイ</t>
    </rPh>
    <rPh sb="7" eb="8">
      <t>オヨ</t>
    </rPh>
    <rPh sb="9" eb="11">
      <t>ケイレキ</t>
    </rPh>
    <phoneticPr fontId="9"/>
  </si>
  <si>
    <t>事業を行おうとする区域</t>
    <rPh sb="0" eb="2">
      <t>ジギョウ</t>
    </rPh>
    <rPh sb="3" eb="4">
      <t>オコナ</t>
    </rPh>
    <rPh sb="9" eb="11">
      <t>クイキ</t>
    </rPh>
    <phoneticPr fontId="9"/>
  </si>
  <si>
    <t>（区市町村の委託事業については区市町村名も含む）</t>
    <rPh sb="1" eb="5">
      <t>クシチョウソン</t>
    </rPh>
    <rPh sb="6" eb="8">
      <t>イタク</t>
    </rPh>
    <rPh sb="8" eb="10">
      <t>ジギョウ</t>
    </rPh>
    <rPh sb="15" eb="16">
      <t>ク</t>
    </rPh>
    <rPh sb="16" eb="19">
      <t>シチョウソン</t>
    </rPh>
    <rPh sb="19" eb="20">
      <t>メイ</t>
    </rPh>
    <rPh sb="21" eb="22">
      <t>フク</t>
    </rPh>
    <phoneticPr fontId="9"/>
  </si>
  <si>
    <t>事業開始予定年月日</t>
    <rPh sb="0" eb="2">
      <t>ジギョウ</t>
    </rPh>
    <rPh sb="2" eb="4">
      <t>カイシ</t>
    </rPh>
    <rPh sb="4" eb="6">
      <t>ヨテイ</t>
    </rPh>
    <rPh sb="6" eb="9">
      <t>ネンガッピ</t>
    </rPh>
    <phoneticPr fontId="9"/>
  </si>
  <si>
    <t>　　　令和　　　　年　　　月　　　　日</t>
    <rPh sb="3" eb="5">
      <t>レイワ</t>
    </rPh>
    <rPh sb="9" eb="10">
      <t>ネン</t>
    </rPh>
    <rPh sb="13" eb="14">
      <t>ガツ</t>
    </rPh>
    <rPh sb="18" eb="19">
      <t>ヒ</t>
    </rPh>
    <phoneticPr fontId="9"/>
  </si>
  <si>
    <t>収支予算書及び事業計画書</t>
    <rPh sb="0" eb="2">
      <t>シュウシ</t>
    </rPh>
    <rPh sb="2" eb="5">
      <t>ヨサンショ</t>
    </rPh>
    <rPh sb="5" eb="6">
      <t>オヨ</t>
    </rPh>
    <rPh sb="7" eb="9">
      <t>ジギョウ</t>
    </rPh>
    <rPh sb="9" eb="12">
      <t>ケイカクショ</t>
    </rPh>
    <phoneticPr fontId="9"/>
  </si>
  <si>
    <t>収　支　予　算　書</t>
    <rPh sb="0" eb="1">
      <t>オサム</t>
    </rPh>
    <rPh sb="2" eb="3">
      <t>シ</t>
    </rPh>
    <rPh sb="4" eb="5">
      <t>ヨ</t>
    </rPh>
    <rPh sb="6" eb="7">
      <t>サン</t>
    </rPh>
    <rPh sb="8" eb="9">
      <t>ショ</t>
    </rPh>
    <phoneticPr fontId="9"/>
  </si>
  <si>
    <t>期間　：　令和　　年　　月　　日　～　令和　　年　　月　　日</t>
    <rPh sb="0" eb="2">
      <t>キカン</t>
    </rPh>
    <rPh sb="5" eb="7">
      <t>レイワ</t>
    </rPh>
    <rPh sb="9" eb="10">
      <t>ネン</t>
    </rPh>
    <rPh sb="12" eb="13">
      <t>ガツ</t>
    </rPh>
    <rPh sb="15" eb="16">
      <t>ニチ</t>
    </rPh>
    <rPh sb="19" eb="21">
      <t>レイワ</t>
    </rPh>
    <rPh sb="23" eb="24">
      <t>ネン</t>
    </rPh>
    <rPh sb="26" eb="27">
      <t>ガツ</t>
    </rPh>
    <rPh sb="29" eb="30">
      <t>ニチ</t>
    </rPh>
    <phoneticPr fontId="9"/>
  </si>
  <si>
    <t>（単位：千円）</t>
    <rPh sb="1" eb="3">
      <t>タンイ</t>
    </rPh>
    <rPh sb="4" eb="6">
      <t>センエン</t>
    </rPh>
    <phoneticPr fontId="216"/>
  </si>
  <si>
    <t>　月</t>
    <rPh sb="1" eb="2">
      <t>ガツ</t>
    </rPh>
    <phoneticPr fontId="9"/>
  </si>
  <si>
    <t>合計</t>
    <rPh sb="0" eb="2">
      <t>ゴウケイ</t>
    </rPh>
    <phoneticPr fontId="216"/>
  </si>
  <si>
    <t>利用者見込数</t>
    <rPh sb="0" eb="3">
      <t>リヨウシャ</t>
    </rPh>
    <rPh sb="3" eb="5">
      <t>ミコ</t>
    </rPh>
    <rPh sb="5" eb="6">
      <t>スウ</t>
    </rPh>
    <phoneticPr fontId="216"/>
  </si>
  <si>
    <t>収入見込み</t>
    <rPh sb="0" eb="2">
      <t>シュウニュウ</t>
    </rPh>
    <rPh sb="2" eb="4">
      <t>ミコ</t>
    </rPh>
    <phoneticPr fontId="216"/>
  </si>
  <si>
    <t>給付費（国保連）＋都加算(運営費）</t>
    <rPh sb="0" eb="2">
      <t>キュウフ</t>
    </rPh>
    <rPh sb="2" eb="3">
      <t>ヒ</t>
    </rPh>
    <rPh sb="4" eb="6">
      <t>コクホ</t>
    </rPh>
    <rPh sb="6" eb="7">
      <t>レン</t>
    </rPh>
    <rPh sb="9" eb="10">
      <t>ト</t>
    </rPh>
    <rPh sb="10" eb="12">
      <t>カサン</t>
    </rPh>
    <rPh sb="13" eb="16">
      <t>ウンエイヒ</t>
    </rPh>
    <phoneticPr fontId="216"/>
  </si>
  <si>
    <t>特別給付費（補足給付）</t>
    <rPh sb="0" eb="2">
      <t>トクベツ</t>
    </rPh>
    <rPh sb="2" eb="4">
      <t>キュウフ</t>
    </rPh>
    <rPh sb="4" eb="5">
      <t>ヒ</t>
    </rPh>
    <rPh sb="6" eb="8">
      <t>ホソク</t>
    </rPh>
    <rPh sb="8" eb="10">
      <t>キュウフ</t>
    </rPh>
    <phoneticPr fontId="216"/>
  </si>
  <si>
    <t>施設借り上げ費</t>
    <rPh sb="0" eb="2">
      <t>シセツ</t>
    </rPh>
    <rPh sb="2" eb="3">
      <t>カ</t>
    </rPh>
    <rPh sb="4" eb="5">
      <t>ア</t>
    </rPh>
    <rPh sb="6" eb="7">
      <t>ヒ</t>
    </rPh>
    <phoneticPr fontId="9"/>
  </si>
  <si>
    <t>利用者負担額</t>
    <rPh sb="0" eb="3">
      <t>リヨウシャ</t>
    </rPh>
    <rPh sb="3" eb="5">
      <t>フタン</t>
    </rPh>
    <rPh sb="5" eb="6">
      <t>ガク</t>
    </rPh>
    <phoneticPr fontId="9"/>
  </si>
  <si>
    <t>家賃</t>
    <rPh sb="0" eb="2">
      <t>ヤチン</t>
    </rPh>
    <phoneticPr fontId="9"/>
  </si>
  <si>
    <t>食費</t>
    <rPh sb="0" eb="2">
      <t>ショクヒ</t>
    </rPh>
    <phoneticPr fontId="9"/>
  </si>
  <si>
    <t>光熱水費</t>
    <rPh sb="0" eb="2">
      <t>コウネツ</t>
    </rPh>
    <rPh sb="2" eb="3">
      <t>スイ</t>
    </rPh>
    <rPh sb="3" eb="4">
      <t>ヒ</t>
    </rPh>
    <phoneticPr fontId="9"/>
  </si>
  <si>
    <t>日用品費</t>
    <rPh sb="0" eb="2">
      <t>ニチヨウ</t>
    </rPh>
    <rPh sb="2" eb="3">
      <t>ヒン</t>
    </rPh>
    <rPh sb="3" eb="4">
      <t>ヒ</t>
    </rPh>
    <phoneticPr fontId="9"/>
  </si>
  <si>
    <t>世話人負担額</t>
    <rPh sb="0" eb="2">
      <t>セワ</t>
    </rPh>
    <rPh sb="2" eb="3">
      <t>ニン</t>
    </rPh>
    <rPh sb="3" eb="5">
      <t>フタン</t>
    </rPh>
    <rPh sb="5" eb="6">
      <t>ガク</t>
    </rPh>
    <phoneticPr fontId="9"/>
  </si>
  <si>
    <t>借入金
（借入先：　　　　　　　　）</t>
    <rPh sb="0" eb="1">
      <t>シャク</t>
    </rPh>
    <rPh sb="1" eb="3">
      <t>ニュウキン</t>
    </rPh>
    <rPh sb="5" eb="6">
      <t>シャク</t>
    </rPh>
    <rPh sb="6" eb="7">
      <t>ニュウ</t>
    </rPh>
    <rPh sb="7" eb="8">
      <t>サキ</t>
    </rPh>
    <phoneticPr fontId="9"/>
  </si>
  <si>
    <t>法人他事業等流用額
（流用元：　　　　　　　　）</t>
    <rPh sb="0" eb="2">
      <t>ホウジン</t>
    </rPh>
    <rPh sb="2" eb="3">
      <t>ホカ</t>
    </rPh>
    <rPh sb="3" eb="6">
      <t>ジギョウナド</t>
    </rPh>
    <rPh sb="6" eb="8">
      <t>リュウヨウ</t>
    </rPh>
    <rPh sb="8" eb="9">
      <t>ガク</t>
    </rPh>
    <rPh sb="11" eb="13">
      <t>リュウヨウ</t>
    </rPh>
    <rPh sb="13" eb="14">
      <t>モト</t>
    </rPh>
    <phoneticPr fontId="9"/>
  </si>
  <si>
    <t>合計(Ａ)</t>
    <rPh sb="0" eb="2">
      <t>ゴウケイ</t>
    </rPh>
    <phoneticPr fontId="216"/>
  </si>
  <si>
    <t>支出見込み</t>
    <rPh sb="0" eb="2">
      <t>シシュツ</t>
    </rPh>
    <rPh sb="2" eb="4">
      <t>ミコ</t>
    </rPh>
    <phoneticPr fontId="216"/>
  </si>
  <si>
    <t>人件費</t>
    <rPh sb="0" eb="3">
      <t>ジンケンヒ</t>
    </rPh>
    <phoneticPr fontId="216"/>
  </si>
  <si>
    <t>家賃</t>
    <rPh sb="0" eb="2">
      <t>ヤチン</t>
    </rPh>
    <phoneticPr fontId="216"/>
  </si>
  <si>
    <t>食費</t>
    <rPh sb="0" eb="2">
      <t>ショクヒ</t>
    </rPh>
    <phoneticPr fontId="216"/>
  </si>
  <si>
    <t>光熱水費</t>
    <rPh sb="0" eb="2">
      <t>コウネツ</t>
    </rPh>
    <rPh sb="2" eb="3">
      <t>ミズ</t>
    </rPh>
    <rPh sb="3" eb="4">
      <t>ヒ</t>
    </rPh>
    <phoneticPr fontId="216"/>
  </si>
  <si>
    <t>日用品費</t>
    <rPh sb="0" eb="3">
      <t>ニチヨウヒン</t>
    </rPh>
    <rPh sb="3" eb="4">
      <t>ヒ</t>
    </rPh>
    <phoneticPr fontId="216"/>
  </si>
  <si>
    <t>通信費</t>
    <rPh sb="0" eb="3">
      <t>ツウシンヒ</t>
    </rPh>
    <phoneticPr fontId="216"/>
  </si>
  <si>
    <t>諸経費（事務費等）</t>
    <rPh sb="0" eb="3">
      <t>ショケイヒ</t>
    </rPh>
    <rPh sb="4" eb="7">
      <t>ジムヒ</t>
    </rPh>
    <rPh sb="7" eb="8">
      <t>トウ</t>
    </rPh>
    <phoneticPr fontId="216"/>
  </si>
  <si>
    <t>借入金償還額</t>
    <rPh sb="0" eb="1">
      <t>シャク</t>
    </rPh>
    <rPh sb="1" eb="3">
      <t>ニュウキン</t>
    </rPh>
    <rPh sb="3" eb="5">
      <t>ショウカン</t>
    </rPh>
    <rPh sb="5" eb="6">
      <t>ガク</t>
    </rPh>
    <phoneticPr fontId="9"/>
  </si>
  <si>
    <t>その他</t>
    <rPh sb="2" eb="3">
      <t>タ</t>
    </rPh>
    <phoneticPr fontId="216"/>
  </si>
  <si>
    <t>合計(Ｂ)</t>
    <rPh sb="0" eb="2">
      <t>ゴウケイ</t>
    </rPh>
    <phoneticPr fontId="216"/>
  </si>
  <si>
    <t>利益(Ａ－Ｂ)</t>
    <rPh sb="0" eb="2">
      <t>リエキ</t>
    </rPh>
    <phoneticPr fontId="216"/>
  </si>
  <si>
    <t>※事業開始から1年分、作成してください。</t>
    <rPh sb="1" eb="3">
      <t>ジギョウ</t>
    </rPh>
    <rPh sb="3" eb="5">
      <t>カイシ</t>
    </rPh>
    <rPh sb="8" eb="10">
      <t>ネンブン</t>
    </rPh>
    <rPh sb="11" eb="13">
      <t>サクセイ</t>
    </rPh>
    <phoneticPr fontId="216"/>
  </si>
  <si>
    <t>※国保連からの収入は、区市町村に請求した月の翌月末に振り込まれます。　（例：４月サービス提供分は、５月に請求し、６月末に振り込まれます。）</t>
    <rPh sb="1" eb="3">
      <t>コクホ</t>
    </rPh>
    <rPh sb="3" eb="4">
      <t>レン</t>
    </rPh>
    <rPh sb="7" eb="9">
      <t>シュウニュウ</t>
    </rPh>
    <rPh sb="11" eb="15">
      <t>クシチョウソン</t>
    </rPh>
    <rPh sb="16" eb="18">
      <t>セイキュウ</t>
    </rPh>
    <rPh sb="20" eb="21">
      <t>ツキ</t>
    </rPh>
    <rPh sb="22" eb="24">
      <t>ヨクゲツ</t>
    </rPh>
    <rPh sb="24" eb="25">
      <t>マツ</t>
    </rPh>
    <rPh sb="26" eb="27">
      <t>フ</t>
    </rPh>
    <rPh sb="28" eb="29">
      <t>コ</t>
    </rPh>
    <phoneticPr fontId="216"/>
  </si>
  <si>
    <t>※利用者負担額の家賃については、精神障害者の場合、施設借り上げ費を除いた額、知的障害者の場合、家賃助成を含んだ額で記載をしてください。</t>
    <rPh sb="1" eb="4">
      <t>リヨウシャ</t>
    </rPh>
    <rPh sb="4" eb="6">
      <t>フタン</t>
    </rPh>
    <rPh sb="6" eb="7">
      <t>ガク</t>
    </rPh>
    <rPh sb="8" eb="10">
      <t>ヤチン</t>
    </rPh>
    <rPh sb="16" eb="18">
      <t>セイシン</t>
    </rPh>
    <rPh sb="18" eb="20">
      <t>ショウガイ</t>
    </rPh>
    <rPh sb="20" eb="21">
      <t>シャ</t>
    </rPh>
    <rPh sb="22" eb="24">
      <t>バアイ</t>
    </rPh>
    <rPh sb="25" eb="27">
      <t>シセツ</t>
    </rPh>
    <rPh sb="27" eb="28">
      <t>カ</t>
    </rPh>
    <rPh sb="29" eb="30">
      <t>ア</t>
    </rPh>
    <rPh sb="31" eb="32">
      <t>ヒ</t>
    </rPh>
    <rPh sb="33" eb="34">
      <t>ノゾ</t>
    </rPh>
    <rPh sb="36" eb="37">
      <t>ガク</t>
    </rPh>
    <rPh sb="38" eb="40">
      <t>チテキ</t>
    </rPh>
    <rPh sb="40" eb="43">
      <t>ショウガイシャ</t>
    </rPh>
    <rPh sb="44" eb="46">
      <t>バアイ</t>
    </rPh>
    <rPh sb="47" eb="49">
      <t>ヤチン</t>
    </rPh>
    <rPh sb="49" eb="51">
      <t>ジョセイ</t>
    </rPh>
    <rPh sb="52" eb="53">
      <t>フク</t>
    </rPh>
    <rPh sb="55" eb="56">
      <t>ガク</t>
    </rPh>
    <rPh sb="57" eb="59">
      <t>キサイ</t>
    </rPh>
    <phoneticPr fontId="9"/>
  </si>
  <si>
    <t>事業開始届、事業計画書</t>
    <rPh sb="0" eb="2">
      <t>ジギョウ</t>
    </rPh>
    <rPh sb="2" eb="4">
      <t>カイシ</t>
    </rPh>
    <rPh sb="4" eb="5">
      <t>トド</t>
    </rPh>
    <rPh sb="6" eb="8">
      <t>ジギョウ</t>
    </rPh>
    <rPh sb="8" eb="11">
      <t>ケイカクショ</t>
    </rPh>
    <phoneticPr fontId="9"/>
  </si>
  <si>
    <t>収支予算書</t>
    <rPh sb="0" eb="2">
      <t>シュウシ</t>
    </rPh>
    <rPh sb="2" eb="5">
      <t>ヨサンショ</t>
    </rPh>
    <phoneticPr fontId="9"/>
  </si>
  <si>
    <t>社会福祉事業等の事業所用</t>
    <rPh sb="0" eb="2">
      <t>シャカイ</t>
    </rPh>
    <rPh sb="2" eb="4">
      <t>フクシ</t>
    </rPh>
    <rPh sb="4" eb="6">
      <t>ジギョウ</t>
    </rPh>
    <rPh sb="6" eb="7">
      <t>トウ</t>
    </rPh>
    <rPh sb="8" eb="10">
      <t>ジギョウ</t>
    </rPh>
    <rPh sb="10" eb="11">
      <t>ショ</t>
    </rPh>
    <rPh sb="11" eb="12">
      <t>ヨウ</t>
    </rPh>
    <phoneticPr fontId="9"/>
  </si>
  <si>
    <t>貴事業所の現状等について、下記の項目に回答してください。</t>
    <phoneticPr fontId="9"/>
  </si>
  <si>
    <t>Ⅰ．現在、厚生年金保険・健康保険に加入していますか。</t>
    <phoneticPr fontId="9"/>
  </si>
  <si>
    <t>（該当する番号に○を付してください。また、必要事項をご記入ください。）</t>
    <phoneticPr fontId="9"/>
  </si>
  <si>
    <t>加入状況</t>
    <rPh sb="0" eb="2">
      <t>カニュウ</t>
    </rPh>
    <rPh sb="2" eb="4">
      <t>ジョウキョウ</t>
    </rPh>
    <phoneticPr fontId="9"/>
  </si>
  <si>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9"/>
  </si>
  <si>
    <t>　●保険料の領収証書　　　　　　　　　●社会保険料納入証明書　</t>
    <phoneticPr fontId="9"/>
  </si>
  <si>
    <t>　●社会保険料納入確認書　　　</t>
    <phoneticPr fontId="9"/>
  </si>
  <si>
    <t>　●健康保険・厚生年金保険資格取得確認及び標準報酬決定通知書</t>
    <phoneticPr fontId="9"/>
  </si>
  <si>
    <t>　●健康保険・厚生年金保険適用通知書</t>
    <phoneticPr fontId="9"/>
  </si>
  <si>
    <t>※上記書類を所持していない場合には事業所整理記号を下記に記載するのみで可</t>
    <phoneticPr fontId="9"/>
  </si>
  <si>
    <t>（本社等にて加入手続が行われている場合も事業所整理記号を下記に記載するのみで可）</t>
    <phoneticPr fontId="9"/>
  </si>
  <si>
    <t>現在、加入手続中である。</t>
    <phoneticPr fontId="9"/>
  </si>
  <si>
    <t>今後、加入手続を行う。</t>
    <phoneticPr fontId="9"/>
  </si>
  <si>
    <t>（申請から３ヶ月以内に適用要件（法人事業所または従業員５人以上の個人事業所）に該当する予定の場合を含む。）</t>
    <phoneticPr fontId="9"/>
  </si>
  <si>
    <t>令和（</t>
    <rPh sb="0" eb="2">
      <t>レイワ</t>
    </rPh>
    <phoneticPr fontId="9"/>
  </si>
  <si>
    <t>）年（</t>
    <rPh sb="1" eb="2">
      <t>ネン</t>
    </rPh>
    <phoneticPr fontId="9"/>
  </si>
  <si>
    <t>）月頃に手続予定</t>
    <rPh sb="1" eb="2">
      <t>ガツ</t>
    </rPh>
    <rPh sb="2" eb="3">
      <t>コロ</t>
    </rPh>
    <rPh sb="4" eb="6">
      <t>テツヅキ</t>
    </rPh>
    <rPh sb="6" eb="8">
      <t>ヨテイ</t>
    </rPh>
    <phoneticPr fontId="9"/>
  </si>
  <si>
    <t>（申請から３ヶ月以内の年月をご記入ください。）</t>
    <phoneticPr fontId="9"/>
  </si>
  <si>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9"/>
  </si>
  <si>
    <t>ヶ月以内に適用要件に該当する予定がない。）</t>
    <phoneticPr fontId="9"/>
  </si>
  <si>
    <t>適用要件に該当するか不明である。</t>
    <phoneticPr fontId="9"/>
  </si>
  <si>
    <t>（個人事業所（法人ではない事業所）であって、正社員と、正社員以外で１週間の所定労働時間及び１ヶ月の所定労働</t>
    <phoneticPr fontId="9"/>
  </si>
  <si>
    <t>日数が同じ事業所で同様の業務に従事している正社員の４分の３以上である者との合計が５人以上か不明な場合）</t>
    <phoneticPr fontId="9"/>
  </si>
  <si>
    <t>Ⅱ．現在、労働者災害補償保険・雇用保険に加入していますか。</t>
    <phoneticPr fontId="9"/>
  </si>
  <si>
    <t>　●労働保険概算・確定保険料申告書</t>
    <phoneticPr fontId="9"/>
  </si>
  <si>
    <t>　●納付書・領収証書　　　　　　　　●保険関係成立届</t>
    <phoneticPr fontId="9"/>
  </si>
  <si>
    <t>※上記書類を所持していない場合には労働保険番号を下記に記載するのみで可。</t>
    <phoneticPr fontId="9"/>
  </si>
  <si>
    <t>（本社等にて加入手続が行われている場合も労働保険番号を下記に記載するのみで可。）</t>
    <phoneticPr fontId="9"/>
  </si>
  <si>
    <t>－</t>
    <phoneticPr fontId="9"/>
  </si>
  <si>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9"/>
  </si>
  <si>
    <t>平成（</t>
    <phoneticPr fontId="9"/>
  </si>
  <si>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9"/>
  </si>
  <si>
    <t>ない、申請から３ヶ月以内に従業員を雇う予定がない。）</t>
    <phoneticPr fontId="9"/>
  </si>
  <si>
    <t>回答年月日　　</t>
    <phoneticPr fontId="9"/>
  </si>
  <si>
    <t>平成</t>
    <phoneticPr fontId="9"/>
  </si>
  <si>
    <t>事業所名称　</t>
    <phoneticPr fontId="9"/>
  </si>
  <si>
    <t>事業所所在地</t>
    <phoneticPr fontId="9"/>
  </si>
  <si>
    <t>会社等法人番号</t>
    <phoneticPr fontId="9"/>
  </si>
  <si>
    <t>電話番号</t>
    <phoneticPr fontId="9"/>
  </si>
  <si>
    <t>※　事業主の皆様には、全ての法令を遵守していただきたいと考えています。社会保険・労働保険の適用</t>
    <phoneticPr fontId="9"/>
  </si>
  <si>
    <t>が確認できない場合は、厚生労働省からの依頼に基づき、厚生労働省に情報提供いたします。</t>
    <phoneticPr fontId="9"/>
  </si>
  <si>
    <t>※　社会保険・労働保険の適用促進以外の目的では使用いたしません。</t>
    <phoneticPr fontId="9"/>
  </si>
  <si>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</si>
  <si>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　　</t>
    </r>
    <r>
      <rPr>
        <strike/>
        <sz val="11"/>
        <rFont val="ＭＳ ゴシック"/>
        <family val="3"/>
        <charset val="128"/>
      </rPr>
      <t xml:space="preserve">
</t>
    </r>
    <r>
      <rPr>
        <sz val="11"/>
        <rFont val="ＭＳ ゴシック"/>
        <family val="3"/>
        <charset val="128"/>
      </rPr>
      <t>７．Ⅰ・ロ　８．Ⅱ・ロ</t>
    </r>
    <phoneticPr fontId="9"/>
  </si>
  <si>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</si>
  <si>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2"/>
  </si>
  <si>
    <t>※２：「異動区分」欄において「３終了」の場合は、１利用者の状況、２加配される従業者の状況の記載は
　　　不要とする。</t>
    <phoneticPr fontId="4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</si>
  <si>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42"/>
  </si>
  <si>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2"/>
  </si>
  <si>
    <t>(f)</t>
    <phoneticPr fontId="72"/>
  </si>
  <si>
    <t>(e) ＜ (f) ＝ 必要な特定従業者数を満たしているため可</t>
    <rPh sb="8" eb="9">
      <t>ヒ</t>
    </rPh>
    <rPh sb="12" eb="14">
      <t>ヒツヨウ</t>
    </rPh>
    <rPh sb="15" eb="21">
      <t>トクテイジュウギョウシャスウ</t>
    </rPh>
    <rPh sb="22" eb="23">
      <t>ミ</t>
    </rPh>
    <rPh sb="30" eb="31">
      <t>カ</t>
    </rPh>
    <phoneticPr fontId="72"/>
  </si>
  <si>
    <t xml:space="preserve">   (e) ＞ (f) ＝ 必要な特定従業者数を満たしていないため否</t>
    <rPh sb="9" eb="10">
      <t>ヒ</t>
    </rPh>
    <rPh sb="13" eb="15">
      <t>ヒツヨウ</t>
    </rPh>
    <rPh sb="16" eb="22">
      <t>トクテイジュウギョウシャスウ</t>
    </rPh>
    <rPh sb="23" eb="24">
      <t>ミ</t>
    </rPh>
    <rPh sb="32" eb="33">
      <t>ヒ</t>
    </rPh>
    <phoneticPr fontId="7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</si>
</sst>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411]ggge&quot;年&quot;m&quot;月&quot;d&quot;日&quot;;@"/>
    <numFmt numFmtId="177" formatCode="0_ "/>
    <numFmt numFmtId="178" formatCode="0.0&quot;人&quot;"/>
    <numFmt numFmtId="179" formatCode="0.0_ "/>
    <numFmt numFmtId="180" formatCode="0.00_);[Red]\(0.00\)"/>
    <numFmt numFmtId="181" formatCode="0.0_);[Red]\(0.0\)"/>
    <numFmt numFmtId="182" formatCode="##########.###&quot;人&quot;"/>
    <numFmt numFmtId="183" formatCode="###########&quot;人&quot;"/>
    <numFmt numFmtId="184" formatCode="0.0000_ "/>
    <numFmt numFmtId="185" formatCode="#,##0.0_ "/>
    <numFmt numFmtId="186" formatCode="#,##0_ "/>
    <numFmt numFmtId="187" formatCode="0.0%"/>
    <numFmt numFmtId="188" formatCode="[&lt;=999]000;[&lt;=9999]000\-00;000\-0000"/>
    <numFmt numFmtId="189" formatCode="0.0"/>
    <numFmt numFmtId="190" formatCode="0.000;\0;0.000"/>
    <numFmt numFmtId="191" formatCode="0.0;\0;0.0"/>
    <numFmt numFmtId="192" formatCode="h:m"/>
    <numFmt numFmtId="193" formatCode="0_ ;[Red]\-0\ "/>
    <numFmt numFmtId="194" formatCode="0.0_ ;[Red]\-0.0\ "/>
    <numFmt numFmtId="195" formatCode="0.00&quot;人&quot;"/>
    <numFmt numFmtId="196" formatCode="[$-409]d;@"/>
    <numFmt numFmtId="197" formatCode="aaa"/>
    <numFmt numFmtId="198" formatCode="[$-409]d&quot;月&quot;"/>
    <numFmt numFmtId="199" formatCode="##\ &quot;人&quot;"/>
  </numFmts>
  <fonts count="22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sz val="11"/>
      <color rgb="FFFF0000"/>
      <name val="ＭＳ 明朝"/>
      <family val="1"/>
      <charset val="128"/>
    </font>
    <font>
      <sz val="11"/>
      <color indexed="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b/>
      <sz val="14"/>
      <name val="ＭＳ Ｐゴシック"/>
      <family val="3"/>
      <charset val="128"/>
    </font>
    <font>
      <sz val="16"/>
      <name val="ＭＳ Ｐゴシック"/>
      <family val="3"/>
      <charset val="128"/>
    </font>
    <font>
      <b/>
      <sz val="12"/>
      <name val="Arial"/>
      <family val="2"/>
    </font>
    <font>
      <sz val="10"/>
      <name val="ＭＳ ゴシック"/>
      <family val="3"/>
      <charset val="128"/>
    </font>
    <font>
      <sz val="14"/>
      <name val="ＭＳ 明朝"/>
      <family val="1"/>
      <charset val="128"/>
    </font>
    <font>
      <sz val="11"/>
      <color rgb="FFFF0000"/>
      <name val="ＭＳ Ｐゴシック"/>
      <family val="3"/>
      <charset val="128"/>
    </font>
    <font>
      <sz val="10"/>
      <name val="ＭＳ Ｐ明朝"/>
      <family val="1"/>
      <charset val="128"/>
    </font>
    <font>
      <sz val="9"/>
      <name val="ＭＳ Ｐ明朝"/>
      <family val="1"/>
      <charset val="128"/>
    </font>
    <font>
      <sz val="6"/>
      <name val="ＭＳ Ｐゴシック"/>
      <family val="2"/>
      <charset val="128"/>
      <scheme val="minor"/>
    </font>
    <font>
      <sz val="11"/>
      <name val="ＭＳ Ｐ明朝"/>
      <family val="1"/>
      <charset val="128"/>
    </font>
    <font>
      <sz val="12"/>
      <name val="ＭＳ 明朝"/>
      <family val="1"/>
      <charset val="128"/>
    </font>
    <font>
      <sz val="10"/>
      <name val="ＭＳ Ｐゴシック"/>
      <family val="3"/>
      <charset val="128"/>
    </font>
    <font>
      <sz val="9"/>
      <name val="ＭＳ Ｐゴシック"/>
      <family val="3"/>
      <charset val="128"/>
    </font>
    <font>
      <sz val="8"/>
      <name val="ＭＳ Ｐゴシック"/>
      <family val="3"/>
      <charset val="128"/>
    </font>
    <font>
      <sz val="9"/>
      <color rgb="FFFF0000"/>
      <name val="ＭＳ Ｐゴシック"/>
      <family val="3"/>
      <charset val="128"/>
    </font>
    <font>
      <sz val="6"/>
      <name val="ＭＳ Ｐゴシック"/>
      <family val="2"/>
      <charset val="128"/>
    </font>
    <font>
      <sz val="14"/>
      <name val="ＭＳ ゴシック"/>
      <family val="3"/>
      <charset val="128"/>
    </font>
    <font>
      <sz val="11"/>
      <name val="ＭＳ ゴシック"/>
      <family val="3"/>
      <charset val="128"/>
    </font>
    <font>
      <sz val="9"/>
      <name val="ＭＳ ゴシック"/>
      <family val="3"/>
      <charset val="128"/>
    </font>
    <font>
      <sz val="11"/>
      <color rgb="FFFF0000"/>
      <name val="ＭＳ ゴシック"/>
      <family val="3"/>
      <charset val="128"/>
    </font>
    <font>
      <sz val="12"/>
      <name val="ＭＳ ゴシック"/>
      <family val="3"/>
      <charset val="128"/>
    </font>
    <font>
      <sz val="12"/>
      <color rgb="FFFF0000"/>
      <name val="ＭＳ ゴシック"/>
      <family val="3"/>
      <charset val="128"/>
    </font>
    <font>
      <sz val="9"/>
      <color rgb="FFFF0000"/>
      <name val="ＭＳ ゴシック"/>
      <family val="3"/>
      <charset val="128"/>
    </font>
    <font>
      <sz val="10"/>
      <color rgb="FFFF0000"/>
      <name val="ＭＳ ゴシック"/>
      <family val="3"/>
      <charset val="128"/>
    </font>
    <font>
      <sz val="10"/>
      <color rgb="FFFF0000"/>
      <name val="ＭＳ Ｐゴシック"/>
      <family val="3"/>
      <charset val="128"/>
    </font>
    <font>
      <sz val="12"/>
      <color rgb="FFFF0000"/>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0"/>
      <name val="ＭＳ Ｐゴシック"/>
      <family val="3"/>
      <charset val="128"/>
      <scheme val="minor"/>
    </font>
    <font>
      <sz val="11"/>
      <color rgb="FFFF0000"/>
      <name val="ＭＳ Ｐゴシック"/>
      <family val="3"/>
      <charset val="128"/>
      <scheme val="minor"/>
    </font>
    <font>
      <b/>
      <sz val="12"/>
      <name val="ＭＳ Ｐゴシック"/>
      <family val="3"/>
      <charset val="128"/>
    </font>
    <font>
      <b/>
      <sz val="22"/>
      <color theme="1"/>
      <name val="HGS創英角ｺﾞｼｯｸUB"/>
      <family val="3"/>
      <charset val="128"/>
    </font>
    <font>
      <sz val="12"/>
      <color theme="1"/>
      <name val="ＭＳ ゴシック"/>
      <family val="3"/>
      <charset val="128"/>
    </font>
    <font>
      <sz val="11"/>
      <color theme="1"/>
      <name val="ＭＳ ゴシック"/>
      <family val="3"/>
      <charset val="128"/>
    </font>
    <font>
      <sz val="12"/>
      <color indexed="10"/>
      <name val="ＭＳ ゴシック"/>
      <family val="3"/>
      <charset val="128"/>
    </font>
    <font>
      <sz val="8"/>
      <name val="ＭＳ ゴシック"/>
      <family val="3"/>
      <charset val="128"/>
    </font>
    <font>
      <b/>
      <sz val="14"/>
      <name val="ＭＳ ゴシック"/>
      <family val="3"/>
      <charset val="128"/>
    </font>
    <font>
      <sz val="6"/>
      <name val="ＭＳ Ｐゴシック"/>
      <family val="3"/>
      <charset val="128"/>
      <scheme val="minor"/>
    </font>
    <font>
      <b/>
      <sz val="9"/>
      <name val="ＭＳ ゴシック"/>
      <family val="3"/>
      <charset val="128"/>
    </font>
    <font>
      <b/>
      <sz val="9"/>
      <name val="ＭＳ Ｐゴシック"/>
      <family val="3"/>
      <charset val="128"/>
    </font>
    <font>
      <sz val="11"/>
      <name val="ＭＳ Ｐゴシック"/>
      <family val="3"/>
      <charset val="128"/>
      <scheme val="minor"/>
    </font>
    <font>
      <sz val="14"/>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8"/>
      <name val="HGｺﾞｼｯｸM"/>
      <family val="3"/>
      <charset val="128"/>
    </font>
    <font>
      <sz val="11"/>
      <color rgb="FFFF000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6"/>
      <name val="ＭＳ ゴシック"/>
      <family val="3"/>
      <charset val="128"/>
    </font>
    <font>
      <sz val="10"/>
      <name val="HGｺﾞｼｯｸM"/>
      <family val="3"/>
      <charset val="128"/>
    </font>
    <font>
      <sz val="14"/>
      <color theme="1"/>
      <name val="ＭＳ Ｐゴシック"/>
      <family val="2"/>
      <charset val="128"/>
      <scheme val="minor"/>
    </font>
    <font>
      <sz val="14"/>
      <color theme="1"/>
      <name val="ＭＳ Ｐゴシック"/>
      <family val="3"/>
      <charset val="128"/>
      <scheme val="minor"/>
    </font>
    <font>
      <sz val="11"/>
      <color theme="1"/>
      <name val="ＭＳ 明朝"/>
      <family val="1"/>
      <charset val="128"/>
    </font>
    <font>
      <sz val="10.5"/>
      <color theme="1"/>
      <name val="Century"/>
      <family val="1"/>
    </font>
    <font>
      <b/>
      <sz val="10"/>
      <name val="ＭＳ Ｐゴシック"/>
      <family val="3"/>
      <charset val="128"/>
    </font>
    <font>
      <sz val="11"/>
      <name val="HGP創英角ｺﾞｼｯｸUB"/>
      <family val="3"/>
      <charset val="128"/>
    </font>
    <font>
      <b/>
      <sz val="11"/>
      <name val="ＭＳ Ｐ明朝"/>
      <family val="1"/>
      <charset val="128"/>
    </font>
    <font>
      <u/>
      <sz val="11"/>
      <name val="ＭＳ Ｐ明朝"/>
      <family val="1"/>
      <charset val="128"/>
    </font>
    <font>
      <sz val="11"/>
      <name val="HGS創英角ｺﾞｼｯｸUB"/>
      <family val="3"/>
      <charset val="128"/>
    </font>
    <font>
      <sz val="12"/>
      <name val="HGP創英角ｺﾞｼｯｸUB"/>
      <family val="3"/>
      <charset val="128"/>
    </font>
    <font>
      <sz val="14"/>
      <name val="HGP創英角ｺﾞｼｯｸUB"/>
      <family val="3"/>
      <charset val="128"/>
    </font>
    <font>
      <sz val="11"/>
      <color indexed="8"/>
      <name val="HGS創英角ｺﾞｼｯｸUB"/>
      <family val="3"/>
      <charset val="128"/>
    </font>
    <font>
      <sz val="11"/>
      <color indexed="8"/>
      <name val="ＭＳ Ｐ明朝"/>
      <family val="1"/>
      <charset val="128"/>
    </font>
    <font>
      <sz val="10"/>
      <color indexed="8"/>
      <name val="ＭＳ Ｐ明朝"/>
      <family val="1"/>
      <charset val="128"/>
    </font>
    <font>
      <sz val="11"/>
      <color indexed="8"/>
      <name val="HGP創英角ｺﾞｼｯｸUB"/>
      <family val="3"/>
      <charset val="128"/>
    </font>
    <font>
      <sz val="12"/>
      <color indexed="8"/>
      <name val="HGP創英角ｺﾞｼｯｸUB"/>
      <family val="3"/>
      <charset val="128"/>
    </font>
    <font>
      <u/>
      <sz val="11"/>
      <color indexed="8"/>
      <name val="ＭＳ Ｐ明朝"/>
      <family val="1"/>
      <charset val="128"/>
    </font>
    <font>
      <strike/>
      <sz val="11"/>
      <color indexed="8"/>
      <name val="ＭＳ Ｐ明朝"/>
      <family val="1"/>
      <charset val="128"/>
    </font>
    <font>
      <b/>
      <sz val="11"/>
      <color indexed="8"/>
      <name val="ＭＳ Ｐ明朝"/>
      <family val="1"/>
      <charset val="128"/>
    </font>
    <font>
      <sz val="11"/>
      <color theme="1"/>
      <name val="ＭＳ Ｐゴシック"/>
      <family val="2"/>
      <scheme val="minor"/>
    </font>
    <font>
      <u/>
      <sz val="11"/>
      <color theme="10"/>
      <name val="ＭＳ Ｐゴシック"/>
      <family val="3"/>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16"/>
      <name val="ＭＳ Ｐ明朝"/>
      <family val="1"/>
      <charset val="128"/>
    </font>
    <font>
      <sz val="18"/>
      <name val="ＭＳ Ｐ明朝"/>
      <family val="1"/>
      <charset val="128"/>
    </font>
    <font>
      <sz val="12"/>
      <name val="ＭＳ Ｐ明朝"/>
      <family val="1"/>
      <charset val="128"/>
    </font>
    <font>
      <sz val="9"/>
      <color theme="1"/>
      <name val="ＭＳ ゴシック"/>
      <family val="3"/>
      <charset val="128"/>
    </font>
    <font>
      <sz val="12"/>
      <color indexed="8"/>
      <name val="HGｺﾞｼｯｸM"/>
      <family val="3"/>
      <charset val="128"/>
    </font>
    <font>
      <sz val="9"/>
      <color indexed="8"/>
      <name val="HGｺﾞｼｯｸM"/>
      <family val="3"/>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b/>
      <sz val="14"/>
      <color theme="1"/>
      <name val="HGｺﾞｼｯｸM"/>
      <family val="3"/>
      <charset val="128"/>
    </font>
    <font>
      <sz val="11"/>
      <name val="HGSｺﾞｼｯｸM"/>
      <family val="3"/>
      <charset val="128"/>
    </font>
    <font>
      <sz val="12"/>
      <name val="HGSｺﾞｼｯｸM"/>
      <family val="3"/>
      <charset val="128"/>
    </font>
    <font>
      <sz val="11"/>
      <color theme="1"/>
      <name val="ＭＳ ゴシック"/>
      <family val="2"/>
      <charset val="128"/>
    </font>
    <font>
      <b/>
      <sz val="12"/>
      <color rgb="FFFF0000"/>
      <name val="HGSｺﾞｼｯｸM"/>
      <family val="3"/>
      <charset val="128"/>
    </font>
    <font>
      <b/>
      <sz val="12"/>
      <name val="HGSｺﾞｼｯｸM"/>
      <family val="3"/>
      <charset val="128"/>
    </font>
    <font>
      <sz val="10"/>
      <name val="HGSｺﾞｼｯｸM"/>
      <family val="3"/>
      <charset val="128"/>
    </font>
    <font>
      <sz val="12"/>
      <color theme="1"/>
      <name val="HGSｺﾞｼｯｸM"/>
      <family val="3"/>
      <charset val="128"/>
    </font>
    <font>
      <b/>
      <sz val="14"/>
      <name val="HGSｺﾞｼｯｸM"/>
      <family val="3"/>
      <charset val="128"/>
    </font>
    <font>
      <sz val="11"/>
      <color theme="1"/>
      <name val="HGSｺﾞｼｯｸM"/>
      <family val="3"/>
      <charset val="128"/>
    </font>
    <font>
      <b/>
      <sz val="11"/>
      <color rgb="FFFF0000"/>
      <name val="ＭＳ ゴシック"/>
      <family val="3"/>
      <charset val="128"/>
    </font>
    <font>
      <sz val="10"/>
      <color theme="1"/>
      <name val="Arial"/>
      <family val="2"/>
    </font>
    <font>
      <sz val="10"/>
      <color theme="1"/>
      <name val="ＭＳ 明朝"/>
      <family val="1"/>
      <charset val="128"/>
    </font>
    <font>
      <sz val="6"/>
      <color theme="1"/>
      <name val="ＭＳ ゴシック"/>
      <family val="3"/>
      <charset val="128"/>
    </font>
    <font>
      <sz val="6"/>
      <name val="ＭＳ ゴシック"/>
      <family val="2"/>
      <charset val="128"/>
    </font>
    <font>
      <b/>
      <u/>
      <sz val="6"/>
      <color theme="1"/>
      <name val="ＭＳ ゴシック"/>
      <family val="3"/>
      <charset val="128"/>
    </font>
    <font>
      <b/>
      <sz val="9"/>
      <color rgb="FFFF0000"/>
      <name val="ＭＳ 明朝"/>
      <family val="1"/>
      <charset val="128"/>
    </font>
    <font>
      <b/>
      <sz val="20"/>
      <color theme="1"/>
      <name val="ＭＳ ゴシック"/>
      <family val="3"/>
      <charset val="128"/>
    </font>
    <font>
      <b/>
      <sz val="9"/>
      <color rgb="FFFF0000"/>
      <name val="ＭＳ ゴシック"/>
      <family val="3"/>
      <charset val="128"/>
    </font>
    <font>
      <b/>
      <sz val="6"/>
      <color theme="7"/>
      <name val="ＭＳ ゴシック"/>
      <family val="3"/>
      <charset val="128"/>
    </font>
    <font>
      <b/>
      <sz val="10"/>
      <color theme="1"/>
      <name val="ＭＳ ゴシック"/>
      <family val="3"/>
      <charset val="128"/>
    </font>
    <font>
      <b/>
      <sz val="14"/>
      <color theme="1"/>
      <name val="ＭＳ ゴシック"/>
      <family val="3"/>
      <charset val="128"/>
    </font>
    <font>
      <sz val="6"/>
      <color theme="1"/>
      <name val="ＭＳ 明朝"/>
      <family val="1"/>
      <charset val="128"/>
    </font>
    <font>
      <sz val="9"/>
      <name val="HGSｺﾞｼｯｸM"/>
      <family val="3"/>
      <charset val="128"/>
    </font>
    <font>
      <sz val="10.5"/>
      <name val="HGSｺﾞｼｯｸM"/>
      <family val="3"/>
      <charset val="128"/>
    </font>
    <font>
      <sz val="11"/>
      <color rgb="FFFF0000"/>
      <name val="HGSｺﾞｼｯｸM"/>
      <family val="3"/>
      <charset val="128"/>
    </font>
    <font>
      <b/>
      <sz val="11"/>
      <name val="ＭＳ Ｐゴシック"/>
      <family val="3"/>
      <charset val="128"/>
    </font>
    <font>
      <b/>
      <sz val="11"/>
      <name val="HGSｺﾞｼｯｸM"/>
      <family val="3"/>
      <charset val="128"/>
    </font>
    <font>
      <b/>
      <sz val="11"/>
      <color theme="1"/>
      <name val="HGSｺﾞｼｯｸM"/>
      <family val="3"/>
      <charset val="128"/>
    </font>
    <font>
      <sz val="6"/>
      <name val="ＭＳ 明朝"/>
      <family val="1"/>
      <charset val="128"/>
    </font>
    <font>
      <b/>
      <sz val="12"/>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b/>
      <sz val="12"/>
      <color theme="1"/>
      <name val="ＭＳ ゴシック"/>
      <family val="3"/>
      <charset val="128"/>
    </font>
    <font>
      <b/>
      <sz val="8"/>
      <color rgb="FFFF0000"/>
      <name val="ＭＳ ゴシック"/>
      <family val="3"/>
      <charset val="128"/>
    </font>
    <font>
      <sz val="12"/>
      <color theme="1"/>
      <name val="ＭＳ 明朝"/>
      <family val="1"/>
      <charset val="128"/>
    </font>
    <font>
      <sz val="9"/>
      <color theme="1"/>
      <name val="ＭＳ 明朝"/>
      <family val="1"/>
      <charset val="128"/>
    </font>
    <font>
      <b/>
      <u/>
      <sz val="9"/>
      <color theme="1"/>
      <name val="ＭＳ ゴシック"/>
      <family val="3"/>
      <charset val="128"/>
    </font>
    <font>
      <sz val="8"/>
      <color theme="1"/>
      <name val="ＭＳ 明朝"/>
      <family val="1"/>
      <charset val="128"/>
    </font>
    <font>
      <sz val="11"/>
      <color rgb="FF000000"/>
      <name val="ＭＳ Ｐゴシック"/>
      <family val="3"/>
      <charset val="128"/>
    </font>
    <font>
      <sz val="10"/>
      <color rgb="FF000000"/>
      <name val="ＭＳ ゴシック"/>
      <family val="3"/>
      <charset val="128"/>
    </font>
    <font>
      <b/>
      <sz val="10"/>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sz val="8"/>
      <name val="HGSｺﾞｼｯｸM"/>
      <family val="3"/>
      <charset val="128"/>
    </font>
    <font>
      <sz val="14"/>
      <name val="HGSｺﾞｼｯｸM"/>
      <family val="3"/>
      <charset val="128"/>
    </font>
    <font>
      <b/>
      <sz val="11"/>
      <color theme="1"/>
      <name val="HGｺﾞｼｯｸM"/>
      <family val="3"/>
      <charset val="128"/>
    </font>
    <font>
      <sz val="10"/>
      <color theme="1"/>
      <name val="HGSｺﾞｼｯｸM"/>
      <family val="3"/>
      <charset val="128"/>
    </font>
    <font>
      <u/>
      <sz val="11"/>
      <color theme="1"/>
      <name val="HGSｺﾞｼｯｸM"/>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1"/>
      <color rgb="FF000000"/>
      <name val="ＭＳ Ｐゴシック"/>
      <family val="3"/>
      <charset val="128"/>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sz val="18"/>
      <color theme="3"/>
      <name val="ＭＳ Ｐゴシック"/>
      <family val="2"/>
      <charset val="128"/>
      <scheme val="major"/>
    </font>
    <font>
      <sz val="14"/>
      <name val="ＭＳ Ｐ明朝"/>
      <family val="1"/>
      <charset val="128"/>
    </font>
    <font>
      <sz val="10.5"/>
      <color rgb="FF000000"/>
      <name val="ＭＳ Ｐゴシック"/>
      <family val="3"/>
      <charset val="128"/>
    </font>
    <font>
      <sz val="10"/>
      <color rgb="FF000000"/>
      <name val="ＭＳ Ｐゴシック"/>
      <family val="3"/>
      <charset val="128"/>
    </font>
    <font>
      <sz val="11"/>
      <color rgb="FF000000"/>
      <name val="ＭＳ Ｐゴシック"/>
      <family val="2"/>
      <charset val="128"/>
      <scheme val="minor"/>
    </font>
    <font>
      <sz val="7"/>
      <name val="ＭＳ Ｐゴシック"/>
      <family val="3"/>
      <charset val="128"/>
    </font>
    <font>
      <i/>
      <sz val="9"/>
      <name val="ＭＳ Ｐゴシック"/>
      <family val="3"/>
      <charset val="128"/>
    </font>
    <font>
      <u/>
      <sz val="10"/>
      <name val="ＭＳ Ｐゴシック"/>
      <family val="3"/>
      <charset val="128"/>
    </font>
    <font>
      <sz val="6"/>
      <name val="ＭＳ Ｐ明朝"/>
      <family val="1"/>
      <charset val="128"/>
    </font>
    <font>
      <sz val="10"/>
      <color indexed="8"/>
      <name val="ＭＳ Ｐゴシック"/>
      <family val="3"/>
      <charset val="128"/>
    </font>
    <font>
      <b/>
      <sz val="10"/>
      <color indexed="8"/>
      <name val="ＭＳ Ｐゴシック"/>
      <family val="3"/>
      <charset val="128"/>
    </font>
    <font>
      <sz val="9"/>
      <color indexed="8"/>
      <name val="ＭＳ Ｐゴシック"/>
      <family val="3"/>
      <charset val="128"/>
    </font>
    <font>
      <b/>
      <sz val="10"/>
      <color indexed="8"/>
      <name val="ＭＳ ゴシック"/>
      <family val="3"/>
      <charset val="128"/>
    </font>
    <font>
      <sz val="7"/>
      <color indexed="8"/>
      <name val="ＭＳ ゴシック"/>
      <family val="3"/>
      <charset val="128"/>
    </font>
    <font>
      <sz val="11"/>
      <color rgb="FF0000FF"/>
      <name val="ＭＳ ゴシック"/>
      <family val="3"/>
      <charset val="128"/>
    </font>
    <font>
      <strike/>
      <sz val="11"/>
      <name val="ＭＳ ゴシック"/>
      <family val="3"/>
      <charset val="128"/>
    </font>
    <font>
      <sz val="10"/>
      <name val="Calibri"/>
      <family val="3"/>
    </font>
    <font>
      <sz val="12"/>
      <name val="HGSｺﾞｼｯｸM"/>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rgb="FFFFFF00"/>
        <bgColor indexed="64"/>
      </patternFill>
    </fill>
    <fill>
      <patternFill patternType="solid">
        <fgColor indexed="47"/>
        <bgColor indexed="64"/>
      </patternFill>
    </fill>
    <fill>
      <patternFill patternType="solid">
        <fgColor theme="8"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indexed="43"/>
        <bgColor indexed="64"/>
      </patternFill>
    </fill>
    <fill>
      <patternFill patternType="solid">
        <fgColor indexed="44"/>
        <bgColor indexed="64"/>
      </patternFill>
    </fill>
    <fill>
      <patternFill patternType="solid">
        <fgColor indexed="41"/>
        <bgColor indexed="64"/>
      </patternFill>
    </fill>
  </fills>
  <borders count="3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top style="hair">
        <color indexed="64"/>
      </top>
      <bottom/>
      <diagonal/>
    </border>
    <border>
      <left/>
      <right style="hair">
        <color indexed="64"/>
      </right>
      <top/>
      <bottom/>
      <diagonal/>
    </border>
    <border>
      <left/>
      <right/>
      <top style="medium">
        <color indexed="64"/>
      </top>
      <bottom style="medium">
        <color indexed="64"/>
      </bottom>
      <diagonal/>
    </border>
    <border>
      <left/>
      <right style="hair">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hair">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dotted">
        <color indexed="64"/>
      </bottom>
      <diagonal/>
    </border>
    <border>
      <left/>
      <right/>
      <top/>
      <bottom style="dotted">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hair">
        <color indexed="64"/>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bottom style="dotted">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ouble">
        <color indexed="64"/>
      </top>
      <bottom style="medium">
        <color indexed="64"/>
      </bottom>
      <diagonal/>
    </border>
    <border>
      <left style="medium">
        <color auto="1"/>
      </left>
      <right style="medium">
        <color indexed="64"/>
      </right>
      <top/>
      <bottom style="thin">
        <color auto="1"/>
      </bottom>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thin">
        <color indexed="64"/>
      </left>
      <right/>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Down="1">
      <left/>
      <right style="medium">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auto="1"/>
      </left>
      <right/>
      <top/>
      <bottom/>
      <diagonal/>
    </border>
    <border>
      <left style="thin">
        <color auto="1"/>
      </left>
      <right style="thin">
        <color auto="1"/>
      </right>
      <top/>
      <bottom/>
      <diagonal/>
    </border>
    <border diagonalDown="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dotted">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s>
  <cellStyleXfs count="170">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8" applyNumberFormat="0" applyAlignment="0" applyProtection="0">
      <alignment vertical="center"/>
    </xf>
    <xf numFmtId="0" fontId="16" fillId="21" borderId="0" applyNumberFormat="0" applyBorder="0" applyAlignment="0" applyProtection="0">
      <alignment vertical="center"/>
    </xf>
    <xf numFmtId="0" fontId="7" fillId="22" borderId="19" applyNumberFormat="0" applyFont="0" applyAlignment="0" applyProtection="0">
      <alignment vertical="center"/>
    </xf>
    <xf numFmtId="0" fontId="17" fillId="0" borderId="20" applyNumberFormat="0" applyFill="0" applyAlignment="0" applyProtection="0">
      <alignment vertical="center"/>
    </xf>
    <xf numFmtId="0" fontId="18" fillId="3" borderId="0" applyNumberFormat="0" applyBorder="0" applyAlignment="0" applyProtection="0">
      <alignment vertical="center"/>
    </xf>
    <xf numFmtId="0" fontId="19" fillId="23" borderId="21" applyNumberFormat="0" applyAlignment="0" applyProtection="0">
      <alignment vertical="center"/>
    </xf>
    <xf numFmtId="0" fontId="20" fillId="0" borderId="0" applyNumberFormat="0" applyFill="0" applyBorder="0" applyAlignment="0" applyProtection="0">
      <alignment vertical="center"/>
    </xf>
    <xf numFmtId="38" fontId="7" fillId="0" borderId="0" applyFont="0" applyFill="0" applyBorder="0" applyAlignment="0" applyProtection="0">
      <alignment vertical="center"/>
    </xf>
    <xf numFmtId="0" fontId="21" fillId="0" borderId="22" applyNumberFormat="0" applyFill="0" applyAlignment="0" applyProtection="0">
      <alignment vertical="center"/>
    </xf>
    <xf numFmtId="0" fontId="22" fillId="0" borderId="23" applyNumberFormat="0" applyFill="0" applyAlignment="0" applyProtection="0">
      <alignment vertical="center"/>
    </xf>
    <xf numFmtId="0" fontId="23" fillId="0" borderId="24" applyNumberFormat="0" applyFill="0" applyAlignment="0" applyProtection="0">
      <alignment vertical="center"/>
    </xf>
    <xf numFmtId="0" fontId="23" fillId="0" borderId="0" applyNumberFormat="0" applyFill="0" applyBorder="0" applyAlignment="0" applyProtection="0">
      <alignment vertical="center"/>
    </xf>
    <xf numFmtId="0" fontId="24" fillId="0" borderId="25" applyNumberFormat="0" applyFill="0" applyAlignment="0" applyProtection="0">
      <alignment vertical="center"/>
    </xf>
    <xf numFmtId="0" fontId="25" fillId="23" borderId="26" applyNumberFormat="0" applyAlignment="0" applyProtection="0">
      <alignment vertical="center"/>
    </xf>
    <xf numFmtId="0" fontId="26" fillId="0" borderId="0" applyNumberFormat="0" applyFill="0" applyBorder="0" applyAlignment="0" applyProtection="0">
      <alignment vertical="center"/>
    </xf>
    <xf numFmtId="0" fontId="27" fillId="7" borderId="21" applyNumberFormat="0" applyAlignment="0" applyProtection="0">
      <alignment vertical="center"/>
    </xf>
    <xf numFmtId="0" fontId="7" fillId="0" borderId="0"/>
    <xf numFmtId="0" fontId="7" fillId="0" borderId="0">
      <alignment vertical="center"/>
    </xf>
    <xf numFmtId="0" fontId="7" fillId="0" borderId="0">
      <alignment vertical="center"/>
    </xf>
    <xf numFmtId="0" fontId="28" fillId="0" borderId="0">
      <alignment vertical="center"/>
    </xf>
    <xf numFmtId="0" fontId="7" fillId="0" borderId="0"/>
    <xf numFmtId="0" fontId="29" fillId="0" borderId="0">
      <alignment vertical="center"/>
    </xf>
    <xf numFmtId="0" fontId="29" fillId="0" borderId="0"/>
    <xf numFmtId="0" fontId="30" fillId="4" borderId="0" applyNumberFormat="0" applyBorder="0" applyAlignment="0" applyProtection="0">
      <alignment vertical="center"/>
    </xf>
    <xf numFmtId="0" fontId="36" fillId="0" borderId="39" applyNumberFormat="0" applyAlignment="0" applyProtection="0">
      <alignment horizontal="left" vertical="center"/>
    </xf>
    <xf numFmtId="0" fontId="36" fillId="0" borderId="8">
      <alignment horizontal="left" vertical="center"/>
    </xf>
    <xf numFmtId="49" fontId="37" fillId="0" borderId="0">
      <alignment horizontal="center" vertical="top"/>
      <protection locked="0"/>
    </xf>
    <xf numFmtId="0" fontId="38" fillId="0" borderId="0"/>
    <xf numFmtId="6" fontId="7" fillId="0" borderId="0" applyFont="0" applyFill="0" applyBorder="0" applyAlignment="0" applyProtection="0"/>
    <xf numFmtId="0" fontId="28" fillId="0" borderId="0">
      <alignment vertical="center"/>
    </xf>
    <xf numFmtId="0" fontId="29"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alignment vertical="center"/>
    </xf>
    <xf numFmtId="0" fontId="2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6" fillId="0" borderId="0">
      <alignment vertical="center"/>
    </xf>
    <xf numFmtId="38" fontId="7" fillId="0" borderId="0" applyFont="0" applyFill="0" applyBorder="0" applyAlignment="0" applyProtection="0"/>
    <xf numFmtId="0" fontId="107" fillId="0" borderId="0"/>
    <xf numFmtId="0" fontId="29" fillId="0" borderId="0"/>
    <xf numFmtId="0" fontId="7" fillId="22" borderId="19" applyNumberFormat="0" applyFont="0" applyAlignment="0" applyProtection="0">
      <alignment vertical="center"/>
    </xf>
    <xf numFmtId="0" fontId="7" fillId="22" borderId="19" applyNumberFormat="0" applyFont="0" applyAlignment="0" applyProtection="0">
      <alignment vertical="center"/>
    </xf>
    <xf numFmtId="0" fontId="19" fillId="23" borderId="21" applyNumberFormat="0" applyAlignment="0" applyProtection="0">
      <alignment vertical="center"/>
    </xf>
    <xf numFmtId="0" fontId="19" fillId="23" borderId="21" applyNumberFormat="0" applyAlignment="0" applyProtection="0">
      <alignment vertical="center"/>
    </xf>
    <xf numFmtId="38" fontId="7" fillId="0" borderId="0" applyFont="0" applyFill="0" applyBorder="0" applyAlignment="0" applyProtection="0"/>
    <xf numFmtId="38" fontId="6" fillId="0" borderId="0" applyFont="0" applyFill="0" applyBorder="0" applyAlignment="0" applyProtection="0">
      <alignment vertical="center"/>
    </xf>
    <xf numFmtId="38" fontId="29" fillId="0" borderId="0" applyFont="0" applyFill="0" applyBorder="0" applyAlignment="0" applyProtection="0">
      <alignment vertical="center"/>
    </xf>
    <xf numFmtId="0" fontId="24" fillId="0" borderId="25" applyNumberFormat="0" applyFill="0" applyAlignment="0" applyProtection="0">
      <alignment vertical="center"/>
    </xf>
    <xf numFmtId="0" fontId="24" fillId="0" borderId="25" applyNumberFormat="0" applyFill="0" applyAlignment="0" applyProtection="0">
      <alignment vertical="center"/>
    </xf>
    <xf numFmtId="0" fontId="25" fillId="23" borderId="26" applyNumberFormat="0" applyAlignment="0" applyProtection="0">
      <alignment vertical="center"/>
    </xf>
    <xf numFmtId="0" fontId="25" fillId="23" borderId="26" applyNumberFormat="0" applyAlignment="0" applyProtection="0">
      <alignment vertical="center"/>
    </xf>
    <xf numFmtId="0" fontId="27" fillId="7" borderId="21" applyNumberFormat="0" applyAlignment="0" applyProtection="0">
      <alignment vertical="center"/>
    </xf>
    <xf numFmtId="0" fontId="27" fillId="7" borderId="21" applyNumberFormat="0" applyAlignment="0" applyProtection="0">
      <alignment vertical="center"/>
    </xf>
    <xf numFmtId="0" fontId="6" fillId="0" borderId="0">
      <alignment vertical="center"/>
    </xf>
    <xf numFmtId="0" fontId="7" fillId="0" borderId="0"/>
    <xf numFmtId="0" fontId="7" fillId="0" borderId="0"/>
    <xf numFmtId="0" fontId="10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8" applyNumberFormat="0" applyAlignment="0" applyProtection="0">
      <alignment vertical="center"/>
    </xf>
    <xf numFmtId="0" fontId="16" fillId="21" borderId="0" applyNumberFormat="0" applyBorder="0" applyAlignment="0" applyProtection="0">
      <alignment vertical="center"/>
    </xf>
    <xf numFmtId="0" fontId="17" fillId="0" borderId="20" applyNumberFormat="0" applyFill="0" applyAlignment="0" applyProtection="0">
      <alignment vertical="center"/>
    </xf>
    <xf numFmtId="0" fontId="18" fillId="3"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0" borderId="23" applyNumberFormat="0" applyFill="0" applyAlignment="0" applyProtection="0">
      <alignment vertical="center"/>
    </xf>
    <xf numFmtId="0" fontId="23" fillId="0" borderId="24" applyNumberFormat="0" applyFill="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0" fillId="4" borderId="0" applyNumberFormat="0" applyBorder="0" applyAlignment="0" applyProtection="0">
      <alignment vertical="center"/>
    </xf>
    <xf numFmtId="0" fontId="7" fillId="0" borderId="0"/>
    <xf numFmtId="0" fontId="7" fillId="0" borderId="0"/>
    <xf numFmtId="0" fontId="7" fillId="0" borderId="0">
      <alignment vertical="center"/>
    </xf>
    <xf numFmtId="0" fontId="7" fillId="0" borderId="0">
      <alignment vertical="center"/>
    </xf>
    <xf numFmtId="0" fontId="51" fillId="0" borderId="0"/>
    <xf numFmtId="0" fontId="32" fillId="0" borderId="0" applyBorder="0"/>
    <xf numFmtId="0" fontId="5" fillId="0" borderId="0">
      <alignment vertical="center"/>
    </xf>
    <xf numFmtId="6" fontId="7" fillId="0" borderId="0" applyFont="0" applyFill="0" applyBorder="0" applyAlignment="0" applyProtection="0">
      <alignment vertical="center"/>
    </xf>
    <xf numFmtId="0" fontId="5" fillId="0" borderId="0">
      <alignment vertical="center"/>
    </xf>
    <xf numFmtId="0" fontId="29" fillId="0" borderId="0"/>
    <xf numFmtId="0" fontId="7" fillId="0" borderId="0">
      <alignment vertical="center"/>
    </xf>
    <xf numFmtId="0" fontId="4" fillId="0" borderId="0">
      <alignment vertical="center"/>
    </xf>
    <xf numFmtId="0" fontId="29" fillId="0" borderId="0">
      <alignment vertical="center"/>
    </xf>
    <xf numFmtId="0" fontId="7" fillId="0" borderId="0"/>
    <xf numFmtId="38" fontId="122" fillId="0" borderId="0" applyFont="0" applyFill="0" applyBorder="0" applyAlignment="0" applyProtection="0"/>
    <xf numFmtId="0" fontId="138" fillId="0" borderId="0">
      <alignment vertical="center"/>
    </xf>
    <xf numFmtId="0" fontId="7" fillId="0" borderId="0"/>
    <xf numFmtId="0" fontId="29" fillId="0" borderId="0">
      <alignment vertical="center"/>
    </xf>
    <xf numFmtId="38" fontId="122" fillId="0" borderId="0" applyFont="0" applyFill="0" applyBorder="0" applyAlignment="0" applyProtection="0"/>
    <xf numFmtId="0" fontId="7" fillId="0" borderId="0">
      <alignment vertical="center"/>
    </xf>
    <xf numFmtId="0" fontId="7" fillId="0" borderId="0"/>
    <xf numFmtId="0" fontId="61" fillId="0" borderId="0">
      <alignment vertical="center"/>
    </xf>
    <xf numFmtId="0" fontId="7" fillId="0" borderId="0"/>
    <xf numFmtId="0" fontId="7" fillId="0" borderId="0"/>
    <xf numFmtId="0" fontId="7" fillId="0" borderId="0">
      <alignment vertical="center"/>
    </xf>
    <xf numFmtId="0" fontId="3" fillId="0" borderId="0">
      <alignment vertical="center"/>
    </xf>
    <xf numFmtId="0" fontId="3" fillId="0" borderId="0">
      <alignment vertical="center"/>
    </xf>
    <xf numFmtId="0" fontId="7" fillId="0" borderId="0">
      <alignment vertical="center"/>
    </xf>
    <xf numFmtId="0" fontId="29" fillId="0" borderId="0">
      <alignment vertical="center"/>
    </xf>
    <xf numFmtId="9" fontId="3"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2" fillId="0" borderId="0">
      <alignment vertical="center"/>
    </xf>
    <xf numFmtId="0" fontId="191" fillId="0" borderId="0"/>
    <xf numFmtId="0" fontId="107" fillId="0" borderId="0"/>
    <xf numFmtId="0" fontId="1" fillId="0" borderId="0">
      <alignment vertical="center"/>
    </xf>
    <xf numFmtId="0" fontId="7" fillId="0" borderId="0"/>
    <xf numFmtId="0" fontId="40" fillId="0" borderId="0"/>
    <xf numFmtId="0" fontId="40" fillId="0" borderId="0"/>
    <xf numFmtId="0" fontId="28" fillId="0" borderId="0"/>
  </cellStyleXfs>
  <cellXfs count="3735">
    <xf numFmtId="0" fontId="0" fillId="0" borderId="0" xfId="0">
      <alignment vertical="center"/>
    </xf>
    <xf numFmtId="0" fontId="40" fillId="0" borderId="0" xfId="43" applyFont="1">
      <alignment vertical="center"/>
    </xf>
    <xf numFmtId="0" fontId="43" fillId="0" borderId="0" xfId="43" applyFont="1">
      <alignment vertical="center"/>
    </xf>
    <xf numFmtId="0" fontId="54" fillId="0" borderId="0" xfId="59" applyFont="1">
      <alignment vertical="center"/>
    </xf>
    <xf numFmtId="0" fontId="51" fillId="0" borderId="0" xfId="59" applyFont="1">
      <alignment vertical="center"/>
    </xf>
    <xf numFmtId="0" fontId="28" fillId="0" borderId="0" xfId="61" applyFont="1">
      <alignment vertical="center"/>
    </xf>
    <xf numFmtId="0" fontId="29" fillId="0" borderId="0" xfId="48"/>
    <xf numFmtId="0" fontId="7" fillId="0" borderId="0" xfId="63" applyAlignment="1">
      <alignment horizontal="center"/>
    </xf>
    <xf numFmtId="0" fontId="46" fillId="26" borderId="6" xfId="61" applyFont="1" applyFill="1" applyBorder="1" applyAlignment="1">
      <alignment horizontal="center" vertical="center" wrapText="1"/>
    </xf>
    <xf numFmtId="0" fontId="20" fillId="0" borderId="6" xfId="61" applyFont="1" applyBorder="1" applyAlignment="1">
      <alignment horizontal="center" vertical="center" wrapText="1"/>
    </xf>
    <xf numFmtId="0" fontId="7" fillId="0" borderId="0" xfId="63"/>
    <xf numFmtId="0" fontId="7" fillId="0" borderId="6" xfId="61" applyBorder="1" applyAlignment="1">
      <alignment horizontal="center" vertical="center" wrapText="1"/>
    </xf>
    <xf numFmtId="0" fontId="20" fillId="0" borderId="123" xfId="61" applyFont="1" applyBorder="1" applyAlignment="1">
      <alignment horizontal="center" vertical="center" wrapText="1"/>
    </xf>
    <xf numFmtId="0" fontId="7" fillId="0" borderId="0" xfId="44">
      <alignment vertical="center"/>
    </xf>
    <xf numFmtId="0" fontId="32" fillId="0" borderId="0" xfId="44" applyFont="1">
      <alignment vertical="center"/>
    </xf>
    <xf numFmtId="0" fontId="52" fillId="0" borderId="0" xfId="44" applyFont="1">
      <alignment vertical="center"/>
    </xf>
    <xf numFmtId="0" fontId="31" fillId="0" borderId="0" xfId="44" applyFont="1" applyAlignment="1">
      <alignment horizontal="center" vertical="center"/>
    </xf>
    <xf numFmtId="0" fontId="28" fillId="0" borderId="0" xfId="45">
      <alignment vertical="center"/>
    </xf>
    <xf numFmtId="0" fontId="67" fillId="0" borderId="0" xfId="59" applyFont="1">
      <alignment vertical="center"/>
    </xf>
    <xf numFmtId="0" fontId="68" fillId="0" borderId="0" xfId="59" applyFont="1">
      <alignment vertical="center"/>
    </xf>
    <xf numFmtId="0" fontId="54" fillId="0" borderId="0" xfId="64" applyFont="1">
      <alignment vertical="center"/>
    </xf>
    <xf numFmtId="0" fontId="46" fillId="0" borderId="0" xfId="43" applyFont="1">
      <alignment vertical="center"/>
    </xf>
    <xf numFmtId="0" fontId="7" fillId="0" borderId="0" xfId="43">
      <alignment vertical="center"/>
    </xf>
    <xf numFmtId="0" fontId="7" fillId="0" borderId="0" xfId="43" applyAlignment="1">
      <alignment vertical="center" wrapText="1"/>
    </xf>
    <xf numFmtId="0" fontId="32" fillId="0" borderId="0" xfId="43" applyFont="1" applyAlignment="1">
      <alignment horizontal="center" vertical="center"/>
    </xf>
    <xf numFmtId="0" fontId="50" fillId="0" borderId="0" xfId="66" applyFont="1"/>
    <xf numFmtId="0" fontId="54" fillId="0" borderId="0" xfId="66" applyFont="1"/>
    <xf numFmtId="0" fontId="54" fillId="0" borderId="1" xfId="66" applyFont="1" applyBorder="1"/>
    <xf numFmtId="0" fontId="54" fillId="0" borderId="2" xfId="66" applyFont="1" applyBorder="1"/>
    <xf numFmtId="0" fontId="54" fillId="0" borderId="3" xfId="66" applyFont="1" applyBorder="1"/>
    <xf numFmtId="0" fontId="54" fillId="0" borderId="4" xfId="66" applyFont="1" applyBorder="1"/>
    <xf numFmtId="0" fontId="54" fillId="0" borderId="5" xfId="66" applyFont="1" applyBorder="1"/>
    <xf numFmtId="0" fontId="54" fillId="0" borderId="17" xfId="66" applyFont="1" applyBorder="1"/>
    <xf numFmtId="0" fontId="54" fillId="0" borderId="15" xfId="66" applyFont="1" applyBorder="1"/>
    <xf numFmtId="0" fontId="54" fillId="0" borderId="16" xfId="66" applyFont="1" applyBorder="1"/>
    <xf numFmtId="0" fontId="37" fillId="0" borderId="0" xfId="66" applyFont="1"/>
    <xf numFmtId="0" fontId="76" fillId="0" borderId="0" xfId="67" applyFont="1" applyAlignment="1">
      <alignment horizontal="left"/>
    </xf>
    <xf numFmtId="0" fontId="77" fillId="0" borderId="0" xfId="67" applyFont="1"/>
    <xf numFmtId="0" fontId="76" fillId="0" borderId="0" xfId="67" applyFont="1"/>
    <xf numFmtId="0" fontId="77" fillId="0" borderId="124" xfId="67" applyFont="1" applyBorder="1" applyAlignment="1">
      <alignment horizontal="center"/>
    </xf>
    <xf numFmtId="0" fontId="77" fillId="0" borderId="83" xfId="67" applyFont="1" applyBorder="1" applyAlignment="1">
      <alignment horizontal="center"/>
    </xf>
    <xf numFmtId="0" fontId="77" fillId="0" borderId="107" xfId="67" applyFont="1" applyBorder="1" applyAlignment="1">
      <alignment horizontal="center"/>
    </xf>
    <xf numFmtId="0" fontId="77" fillId="0" borderId="0" xfId="67" applyFont="1" applyAlignment="1">
      <alignment horizontal="center"/>
    </xf>
    <xf numFmtId="177" fontId="77" fillId="0" borderId="30" xfId="67" applyNumberFormat="1" applyFont="1" applyBorder="1" applyAlignment="1">
      <alignment wrapText="1"/>
    </xf>
    <xf numFmtId="0" fontId="77" fillId="0" borderId="52" xfId="67" applyFont="1" applyBorder="1"/>
    <xf numFmtId="0" fontId="77" fillId="0" borderId="30" xfId="67" applyFont="1" applyBorder="1"/>
    <xf numFmtId="0" fontId="77" fillId="0" borderId="91" xfId="67" applyFont="1" applyBorder="1"/>
    <xf numFmtId="0" fontId="77" fillId="0" borderId="14" xfId="67" applyFont="1" applyBorder="1"/>
    <xf numFmtId="0" fontId="77" fillId="0" borderId="89" xfId="67" applyFont="1" applyBorder="1" applyAlignment="1">
      <alignment horizontal="center"/>
    </xf>
    <xf numFmtId="0" fontId="77" fillId="0" borderId="6" xfId="67" applyFont="1" applyBorder="1" applyAlignment="1">
      <alignment horizontal="center"/>
    </xf>
    <xf numFmtId="0" fontId="77" fillId="0" borderId="90" xfId="67" applyFont="1" applyBorder="1"/>
    <xf numFmtId="0" fontId="77" fillId="0" borderId="10" xfId="67" applyFont="1" applyBorder="1"/>
    <xf numFmtId="0" fontId="77" fillId="0" borderId="31" xfId="67" applyFont="1" applyBorder="1"/>
    <xf numFmtId="0" fontId="77" fillId="0" borderId="130" xfId="67" applyFont="1" applyBorder="1"/>
    <xf numFmtId="0" fontId="78" fillId="0" borderId="0" xfId="67" applyFont="1"/>
    <xf numFmtId="0" fontId="76" fillId="0" borderId="0" xfId="68" applyFont="1"/>
    <xf numFmtId="0" fontId="77" fillId="0" borderId="0" xfId="68" applyFont="1"/>
    <xf numFmtId="0" fontId="77" fillId="0" borderId="41" xfId="68" applyFont="1" applyBorder="1" applyAlignment="1">
      <alignment horizontal="distributed" vertical="center"/>
    </xf>
    <xf numFmtId="0" fontId="77" fillId="0" borderId="6" xfId="68" applyFont="1" applyBorder="1" applyAlignment="1">
      <alignment horizontal="distributed"/>
    </xf>
    <xf numFmtId="0" fontId="80" fillId="0" borderId="0" xfId="68" applyFont="1"/>
    <xf numFmtId="0" fontId="76" fillId="0" borderId="0" xfId="68" applyFont="1" applyAlignment="1">
      <alignment horizontal="center" vertical="center"/>
    </xf>
    <xf numFmtId="49" fontId="54" fillId="0" borderId="0" xfId="71" applyNumberFormat="1" applyFont="1" applyAlignment="1">
      <alignment vertical="center"/>
    </xf>
    <xf numFmtId="49" fontId="82" fillId="0" borderId="0" xfId="71" applyNumberFormat="1" applyFont="1" applyAlignment="1">
      <alignment vertical="center"/>
    </xf>
    <xf numFmtId="49" fontId="84" fillId="0" borderId="0" xfId="71" applyNumberFormat="1" applyFont="1" applyAlignment="1">
      <alignment vertical="center"/>
    </xf>
    <xf numFmtId="49" fontId="83" fillId="0" borderId="0" xfId="71" applyNumberFormat="1" applyFont="1" applyAlignment="1">
      <alignment horizontal="center" vertical="center"/>
    </xf>
    <xf numFmtId="49" fontId="84" fillId="0" borderId="0" xfId="71" applyNumberFormat="1" applyFont="1" applyAlignment="1">
      <alignment horizontal="center" vertical="center"/>
    </xf>
    <xf numFmtId="49" fontId="54" fillId="0" borderId="0" xfId="71" applyNumberFormat="1" applyFont="1" applyAlignment="1">
      <alignment horizontal="right" vertical="center"/>
    </xf>
    <xf numFmtId="49" fontId="54" fillId="0" borderId="0" xfId="71" applyNumberFormat="1" applyFont="1" applyAlignment="1">
      <alignment horizontal="center" vertical="center"/>
    </xf>
    <xf numFmtId="49" fontId="54" fillId="0" borderId="2" xfId="71" applyNumberFormat="1" applyFont="1" applyBorder="1" applyAlignment="1">
      <alignment vertical="center"/>
    </xf>
    <xf numFmtId="49" fontId="54" fillId="0" borderId="62" xfId="71" applyNumberFormat="1" applyFont="1" applyBorder="1" applyAlignment="1">
      <alignment vertical="center"/>
    </xf>
    <xf numFmtId="49" fontId="54" fillId="0" borderId="0" xfId="71" applyNumberFormat="1" applyFont="1" applyAlignment="1">
      <alignment horizontal="center" vertical="center" shrinkToFit="1"/>
    </xf>
    <xf numFmtId="49" fontId="37" fillId="0" borderId="0" xfId="71" applyNumberFormat="1" applyFont="1" applyAlignment="1">
      <alignment horizontal="right" vertical="center"/>
    </xf>
    <xf numFmtId="49" fontId="37" fillId="0" borderId="0" xfId="71" applyNumberFormat="1" applyFont="1" applyAlignment="1">
      <alignment horizontal="center" vertical="top"/>
    </xf>
    <xf numFmtId="49" fontId="85" fillId="0" borderId="0" xfId="71" applyNumberFormat="1" applyFont="1" applyAlignment="1">
      <alignment vertical="center"/>
    </xf>
    <xf numFmtId="49" fontId="37" fillId="0" borderId="0" xfId="71" applyNumberFormat="1" applyFont="1" applyAlignment="1">
      <alignment vertical="center"/>
    </xf>
    <xf numFmtId="49" fontId="37" fillId="0" borderId="0" xfId="71" applyNumberFormat="1" applyFont="1" applyAlignment="1">
      <alignment vertical="top"/>
    </xf>
    <xf numFmtId="49" fontId="55" fillId="0" borderId="0" xfId="71" applyNumberFormat="1" applyFont="1" applyAlignment="1">
      <alignment horizontal="right" vertical="center"/>
    </xf>
    <xf numFmtId="0" fontId="54" fillId="0" borderId="0" xfId="59" applyFont="1" applyAlignment="1">
      <alignment vertical="center" textRotation="255" shrinkToFit="1"/>
    </xf>
    <xf numFmtId="0" fontId="54" fillId="0" borderId="0" xfId="59" applyFont="1" applyAlignment="1">
      <alignment vertical="center" shrinkToFit="1"/>
    </xf>
    <xf numFmtId="0" fontId="54" fillId="0" borderId="0" xfId="59" applyFont="1" applyAlignment="1">
      <alignment horizontal="center" vertical="center"/>
    </xf>
    <xf numFmtId="0" fontId="50" fillId="0" borderId="0" xfId="59" applyFont="1">
      <alignment vertical="center"/>
    </xf>
    <xf numFmtId="0" fontId="54" fillId="0" borderId="0" xfId="59" applyFont="1" applyAlignment="1">
      <alignment vertical="center" wrapText="1"/>
    </xf>
    <xf numFmtId="0" fontId="44" fillId="0" borderId="46" xfId="59" applyFont="1" applyBorder="1" applyAlignment="1">
      <alignment vertical="center" shrinkToFit="1"/>
    </xf>
    <xf numFmtId="0" fontId="44" fillId="0" borderId="82" xfId="59" applyFont="1" applyBorder="1" applyAlignment="1">
      <alignment vertical="center" shrinkToFit="1"/>
    </xf>
    <xf numFmtId="0" fontId="44" fillId="0" borderId="45" xfId="59" applyFont="1" applyBorder="1" applyAlignment="1">
      <alignment vertical="center" shrinkToFit="1"/>
    </xf>
    <xf numFmtId="0" fontId="54" fillId="0" borderId="39" xfId="59" applyFont="1" applyBorder="1" applyAlignment="1">
      <alignment horizontal="center" vertical="center"/>
    </xf>
    <xf numFmtId="0" fontId="54" fillId="0" borderId="27" xfId="59" applyFont="1" applyBorder="1" applyAlignment="1">
      <alignment horizontal="center" vertical="center"/>
    </xf>
    <xf numFmtId="0" fontId="54" fillId="0" borderId="129" xfId="59" applyFont="1" applyBorder="1" applyAlignment="1">
      <alignment horizontal="center" vertical="center"/>
    </xf>
    <xf numFmtId="0" fontId="32" fillId="0" borderId="0" xfId="43" applyFont="1">
      <alignment vertical="center"/>
    </xf>
    <xf numFmtId="0" fontId="32" fillId="0" borderId="15" xfId="43" applyFont="1" applyBorder="1" applyAlignment="1"/>
    <xf numFmtId="0" fontId="32" fillId="0" borderId="8" xfId="43" applyFont="1" applyBorder="1" applyAlignment="1"/>
    <xf numFmtId="0" fontId="32" fillId="0" borderId="0" xfId="43" applyFont="1" applyAlignment="1"/>
    <xf numFmtId="0" fontId="32" fillId="0" borderId="28" xfId="43" applyFont="1" applyBorder="1" applyAlignment="1">
      <alignment horizontal="center" vertical="center"/>
    </xf>
    <xf numFmtId="0" fontId="32" fillId="0" borderId="29" xfId="43" applyFont="1" applyBorder="1">
      <alignment vertical="center"/>
    </xf>
    <xf numFmtId="0" fontId="32" fillId="0" borderId="59" xfId="43" applyFont="1" applyBorder="1">
      <alignment vertical="center"/>
    </xf>
    <xf numFmtId="0" fontId="32" fillId="0" borderId="30" xfId="43" applyFont="1" applyBorder="1" applyAlignment="1">
      <alignment horizontal="center" vertical="center"/>
    </xf>
    <xf numFmtId="0" fontId="32" fillId="0" borderId="8" xfId="43" applyFont="1" applyBorder="1">
      <alignment vertical="center"/>
    </xf>
    <xf numFmtId="0" fontId="32" fillId="0" borderId="64" xfId="43" applyFont="1" applyBorder="1">
      <alignment vertical="center"/>
    </xf>
    <xf numFmtId="0" fontId="32" fillId="0" borderId="31" xfId="43" applyFont="1" applyBorder="1" applyAlignment="1">
      <alignment horizontal="center" vertical="center"/>
    </xf>
    <xf numFmtId="0" fontId="32" fillId="0" borderId="27" xfId="43" applyFont="1" applyBorder="1">
      <alignment vertical="center"/>
    </xf>
    <xf numFmtId="0" fontId="32" fillId="0" borderId="129" xfId="43" applyFont="1" applyBorder="1">
      <alignment vertical="center"/>
    </xf>
    <xf numFmtId="0" fontId="32" fillId="0" borderId="29" xfId="43" applyFont="1" applyBorder="1" applyAlignment="1">
      <alignment horizontal="center" vertical="center"/>
    </xf>
    <xf numFmtId="0" fontId="32" fillId="0" borderId="29" xfId="43" applyFont="1" applyBorder="1" applyAlignment="1">
      <alignment horizontal="distributed" vertical="center" justifyLastLine="1"/>
    </xf>
    <xf numFmtId="0" fontId="6" fillId="0" borderId="0" xfId="73">
      <alignment vertical="center"/>
    </xf>
    <xf numFmtId="0" fontId="6" fillId="0" borderId="1" xfId="73" applyBorder="1">
      <alignment vertical="center"/>
    </xf>
    <xf numFmtId="0" fontId="6" fillId="0" borderId="2" xfId="73" applyBorder="1">
      <alignment vertical="center"/>
    </xf>
    <xf numFmtId="0" fontId="6" fillId="0" borderId="3" xfId="73" applyBorder="1">
      <alignment vertical="center"/>
    </xf>
    <xf numFmtId="0" fontId="92" fillId="0" borderId="0" xfId="43" applyFont="1" applyAlignment="1">
      <alignment horizontal="left" vertical="center" wrapText="1"/>
    </xf>
    <xf numFmtId="0" fontId="45" fillId="0" borderId="0" xfId="43" applyFont="1" applyAlignment="1">
      <alignment vertical="center" wrapText="1"/>
    </xf>
    <xf numFmtId="0" fontId="43" fillId="0" borderId="76" xfId="43" applyFont="1" applyBorder="1">
      <alignment vertical="center"/>
    </xf>
    <xf numFmtId="0" fontId="43" fillId="0" borderId="77" xfId="43" applyFont="1" applyBorder="1">
      <alignment vertical="center"/>
    </xf>
    <xf numFmtId="0" fontId="43" fillId="0" borderId="8" xfId="43" applyFont="1" applyBorder="1">
      <alignment vertical="center"/>
    </xf>
    <xf numFmtId="0" fontId="43" fillId="0" borderId="64" xfId="43" applyFont="1" applyBorder="1">
      <alignment vertical="center"/>
    </xf>
    <xf numFmtId="0" fontId="43" fillId="0" borderId="78" xfId="43" applyFont="1" applyBorder="1">
      <alignment vertical="center"/>
    </xf>
    <xf numFmtId="0" fontId="96" fillId="0" borderId="55" xfId="43" applyFont="1" applyBorder="1" applyAlignment="1">
      <alignment horizontal="left" vertical="center"/>
    </xf>
    <xf numFmtId="0" fontId="43" fillId="0" borderId="56" xfId="43" applyFont="1" applyBorder="1">
      <alignment vertical="center"/>
    </xf>
    <xf numFmtId="0" fontId="96" fillId="0" borderId="1" xfId="43" applyFont="1" applyBorder="1" applyAlignment="1">
      <alignment horizontal="left" vertical="center" wrapText="1"/>
    </xf>
    <xf numFmtId="0" fontId="43" fillId="0" borderId="2" xfId="43" applyFont="1" applyBorder="1">
      <alignment vertical="center"/>
    </xf>
    <xf numFmtId="0" fontId="43" fillId="0" borderId="3" xfId="43" applyFont="1" applyBorder="1">
      <alignment vertical="center"/>
    </xf>
    <xf numFmtId="0" fontId="43" fillId="0" borderId="1" xfId="43" applyFont="1" applyBorder="1">
      <alignment vertical="center"/>
    </xf>
    <xf numFmtId="0" fontId="43" fillId="0" borderId="62" xfId="43" applyFont="1" applyBorder="1">
      <alignment vertical="center"/>
    </xf>
    <xf numFmtId="0" fontId="96" fillId="0" borderId="4" xfId="43" applyFont="1" applyBorder="1" applyAlignment="1">
      <alignment horizontal="left" vertical="center" wrapText="1"/>
    </xf>
    <xf numFmtId="0" fontId="43" fillId="0" borderId="5" xfId="43" applyFont="1" applyBorder="1">
      <alignment vertical="center"/>
    </xf>
    <xf numFmtId="0" fontId="43" fillId="0" borderId="4" xfId="43" applyFont="1" applyBorder="1">
      <alignment vertical="center"/>
    </xf>
    <xf numFmtId="0" fontId="43" fillId="0" borderId="63" xfId="43" applyFont="1" applyBorder="1">
      <alignment vertical="center"/>
    </xf>
    <xf numFmtId="0" fontId="96" fillId="0" borderId="17" xfId="43" applyFont="1" applyBorder="1" applyAlignment="1">
      <alignment horizontal="left" vertical="center" wrapText="1"/>
    </xf>
    <xf numFmtId="0" fontId="43" fillId="0" borderId="15" xfId="43" applyFont="1" applyBorder="1">
      <alignment vertical="center"/>
    </xf>
    <xf numFmtId="0" fontId="43" fillId="0" borderId="16" xfId="43" applyFont="1" applyBorder="1">
      <alignment vertical="center"/>
    </xf>
    <xf numFmtId="0" fontId="43" fillId="0" borderId="17" xfId="43" applyFont="1" applyBorder="1">
      <alignment vertical="center"/>
    </xf>
    <xf numFmtId="0" fontId="43" fillId="0" borderId="61" xfId="43" applyFont="1" applyBorder="1">
      <alignment vertical="center"/>
    </xf>
    <xf numFmtId="0" fontId="96" fillId="0" borderId="7" xfId="43" applyFont="1" applyBorder="1" applyAlignment="1">
      <alignment horizontal="left" vertical="center" wrapText="1"/>
    </xf>
    <xf numFmtId="0" fontId="43" fillId="0" borderId="9" xfId="43" applyFont="1" applyBorder="1">
      <alignment vertical="center"/>
    </xf>
    <xf numFmtId="0" fontId="41" fillId="0" borderId="0" xfId="43" applyFont="1">
      <alignment vertical="center"/>
    </xf>
    <xf numFmtId="0" fontId="93" fillId="0" borderId="17" xfId="43" applyFont="1" applyBorder="1">
      <alignment vertical="center"/>
    </xf>
    <xf numFmtId="0" fontId="93" fillId="0" borderId="15" xfId="43" applyFont="1" applyBorder="1">
      <alignment vertical="center"/>
    </xf>
    <xf numFmtId="0" fontId="96" fillId="0" borderId="58" xfId="43" applyFont="1" applyBorder="1" applyAlignment="1">
      <alignment horizontal="left" vertical="center" wrapText="1"/>
    </xf>
    <xf numFmtId="0" fontId="43" fillId="0" borderId="29" xfId="43" applyFont="1" applyBorder="1">
      <alignment vertical="center"/>
    </xf>
    <xf numFmtId="0" fontId="43" fillId="0" borderId="29" xfId="43" applyFont="1" applyBorder="1" applyAlignment="1">
      <alignment vertical="center" wrapText="1"/>
    </xf>
    <xf numFmtId="0" fontId="43" fillId="0" borderId="98" xfId="43" applyFont="1" applyBorder="1" applyAlignment="1">
      <alignment vertical="center" wrapText="1"/>
    </xf>
    <xf numFmtId="0" fontId="7" fillId="0" borderId="59" xfId="43" applyBorder="1">
      <alignment vertical="center"/>
    </xf>
    <xf numFmtId="0" fontId="43" fillId="0" borderId="0" xfId="43" applyFont="1" applyAlignment="1">
      <alignment vertical="center" wrapText="1"/>
    </xf>
    <xf numFmtId="0" fontId="7" fillId="0" borderId="63" xfId="43" applyBorder="1">
      <alignment vertical="center"/>
    </xf>
    <xf numFmtId="0" fontId="43" fillId="0" borderId="4" xfId="43" applyFont="1" applyBorder="1" applyAlignment="1">
      <alignment vertical="center" wrapText="1"/>
    </xf>
    <xf numFmtId="0" fontId="96" fillId="0" borderId="76" xfId="43" applyFont="1" applyBorder="1" applyAlignment="1">
      <alignment horizontal="left" vertical="center" wrapText="1"/>
    </xf>
    <xf numFmtId="0" fontId="43" fillId="0" borderId="77" xfId="43" applyFont="1" applyBorder="1" applyAlignment="1">
      <alignment horizontal="left" vertical="center" wrapText="1"/>
    </xf>
    <xf numFmtId="0" fontId="93" fillId="0" borderId="77" xfId="43" applyFont="1" applyBorder="1">
      <alignment vertical="center"/>
    </xf>
    <xf numFmtId="0" fontId="43" fillId="0" borderId="77" xfId="43" applyFont="1" applyBorder="1" applyAlignment="1">
      <alignment vertical="center" wrapText="1"/>
    </xf>
    <xf numFmtId="0" fontId="93" fillId="0" borderId="77" xfId="43" applyFont="1" applyBorder="1" applyAlignment="1">
      <alignment horizontal="right" vertical="center"/>
    </xf>
    <xf numFmtId="0" fontId="93" fillId="0" borderId="78" xfId="43" applyFont="1" applyBorder="1" applyAlignment="1">
      <alignment horizontal="right" vertical="center"/>
    </xf>
    <xf numFmtId="0" fontId="93" fillId="0" borderId="0" xfId="43" applyFont="1">
      <alignment vertical="center"/>
    </xf>
    <xf numFmtId="0" fontId="96" fillId="0" borderId="0" xfId="43" applyFont="1" applyAlignment="1">
      <alignment horizontal="left" vertical="center" wrapText="1"/>
    </xf>
    <xf numFmtId="0" fontId="96" fillId="0" borderId="0" xfId="43" applyFont="1" applyAlignment="1">
      <alignment vertical="center" wrapText="1"/>
    </xf>
    <xf numFmtId="0" fontId="43" fillId="0" borderId="0" xfId="43" applyFont="1" applyAlignment="1">
      <alignment horizontal="left" vertical="center" wrapText="1"/>
    </xf>
    <xf numFmtId="0" fontId="98" fillId="0" borderId="0" xfId="43" applyFont="1" applyAlignment="1">
      <alignment horizontal="right" vertical="center"/>
    </xf>
    <xf numFmtId="0" fontId="99" fillId="0" borderId="58" xfId="43" applyFont="1" applyBorder="1" applyAlignment="1">
      <alignment horizontal="left" vertical="center" wrapText="1"/>
    </xf>
    <xf numFmtId="0" fontId="100" fillId="0" borderId="29" xfId="43" applyFont="1" applyBorder="1">
      <alignment vertical="center"/>
    </xf>
    <xf numFmtId="0" fontId="100" fillId="0" borderId="29" xfId="43" applyFont="1" applyBorder="1" applyAlignment="1">
      <alignment vertical="center" wrapText="1"/>
    </xf>
    <xf numFmtId="0" fontId="100" fillId="0" borderId="59" xfId="43" applyFont="1" applyBorder="1" applyAlignment="1">
      <alignment vertical="center" wrapText="1"/>
    </xf>
    <xf numFmtId="0" fontId="99" fillId="0" borderId="4" xfId="43" applyFont="1" applyBorder="1" applyAlignment="1">
      <alignment horizontal="left" vertical="center" wrapText="1"/>
    </xf>
    <xf numFmtId="0" fontId="101" fillId="0" borderId="0" xfId="43" applyFont="1">
      <alignment vertical="center"/>
    </xf>
    <xf numFmtId="0" fontId="99" fillId="0" borderId="0" xfId="43" applyFont="1">
      <alignment vertical="center"/>
    </xf>
    <xf numFmtId="0" fontId="100" fillId="0" borderId="0" xfId="43" applyFont="1">
      <alignment vertical="center"/>
    </xf>
    <xf numFmtId="0" fontId="12" fillId="0" borderId="0" xfId="43" applyFont="1">
      <alignment vertical="center"/>
    </xf>
    <xf numFmtId="0" fontId="102" fillId="0" borderId="0" xfId="43" applyFont="1">
      <alignment vertical="center"/>
    </xf>
    <xf numFmtId="0" fontId="99" fillId="0" borderId="1" xfId="43" applyFont="1" applyBorder="1" applyAlignment="1">
      <alignment horizontal="left" vertical="center" wrapText="1"/>
    </xf>
    <xf numFmtId="0" fontId="100" fillId="0" borderId="2" xfId="43" applyFont="1" applyBorder="1">
      <alignment vertical="center"/>
    </xf>
    <xf numFmtId="0" fontId="99" fillId="0" borderId="2" xfId="43" applyFont="1" applyBorder="1">
      <alignment vertical="center"/>
    </xf>
    <xf numFmtId="0" fontId="101" fillId="0" borderId="2" xfId="43" applyFont="1" applyBorder="1">
      <alignment vertical="center"/>
    </xf>
    <xf numFmtId="0" fontId="12" fillId="0" borderId="2" xfId="43" applyFont="1" applyBorder="1">
      <alignment vertical="center"/>
    </xf>
    <xf numFmtId="0" fontId="102" fillId="0" borderId="2" xfId="43" applyFont="1" applyBorder="1">
      <alignment vertical="center"/>
    </xf>
    <xf numFmtId="0" fontId="102" fillId="0" borderId="62" xfId="43" applyFont="1" applyBorder="1">
      <alignment vertical="center"/>
    </xf>
    <xf numFmtId="0" fontId="100" fillId="0" borderId="0" xfId="43" applyFont="1" applyAlignment="1">
      <alignment vertical="center" wrapText="1"/>
    </xf>
    <xf numFmtId="0" fontId="100" fillId="0" borderId="63" xfId="43" applyFont="1" applyBorder="1" applyAlignment="1">
      <alignment vertical="center" wrapText="1"/>
    </xf>
    <xf numFmtId="0" fontId="100" fillId="0" borderId="0" xfId="43" applyFont="1" applyAlignment="1">
      <alignment horizontal="left" vertical="center" wrapText="1"/>
    </xf>
    <xf numFmtId="0" fontId="100" fillId="0" borderId="63" xfId="43" applyFont="1" applyBorder="1">
      <alignment vertical="center"/>
    </xf>
    <xf numFmtId="0" fontId="105" fillId="0" borderId="0" xfId="43" applyFont="1">
      <alignment vertical="center"/>
    </xf>
    <xf numFmtId="0" fontId="105" fillId="0" borderId="0" xfId="43" applyFont="1" applyAlignment="1">
      <alignment horizontal="left" vertical="center" wrapText="1"/>
    </xf>
    <xf numFmtId="0" fontId="104" fillId="0" borderId="0" xfId="43" applyFont="1">
      <alignment vertical="center"/>
    </xf>
    <xf numFmtId="0" fontId="99" fillId="0" borderId="0" xfId="43" applyFont="1" applyAlignment="1">
      <alignment vertical="center" wrapText="1"/>
    </xf>
    <xf numFmtId="0" fontId="106" fillId="0" borderId="0" xfId="43" applyFont="1">
      <alignment vertical="center"/>
    </xf>
    <xf numFmtId="0" fontId="99" fillId="0" borderId="4" xfId="43" applyFont="1" applyBorder="1">
      <alignment vertical="center"/>
    </xf>
    <xf numFmtId="0" fontId="99" fillId="0" borderId="168" xfId="43" applyFont="1" applyBorder="1" applyAlignment="1">
      <alignment horizontal="left" vertical="center" wrapText="1"/>
    </xf>
    <xf numFmtId="0" fontId="100" fillId="0" borderId="27" xfId="43" applyFont="1" applyBorder="1">
      <alignment vertical="center"/>
    </xf>
    <xf numFmtId="0" fontId="100" fillId="0" borderId="27" xfId="43" applyFont="1" applyBorder="1" applyAlignment="1">
      <alignment vertical="center" wrapText="1"/>
    </xf>
    <xf numFmtId="0" fontId="100" fillId="0" borderId="27" xfId="43" applyFont="1" applyBorder="1" applyAlignment="1">
      <alignment horizontal="left" vertical="center" wrapText="1"/>
    </xf>
    <xf numFmtId="0" fontId="12" fillId="0" borderId="63" xfId="43" applyFont="1" applyBorder="1">
      <alignment vertical="center"/>
    </xf>
    <xf numFmtId="0" fontId="100" fillId="0" borderId="0" xfId="43" applyFont="1" applyAlignment="1">
      <alignment horizontal="left" vertical="center"/>
    </xf>
    <xf numFmtId="0" fontId="99" fillId="0" borderId="0" xfId="43" applyFont="1" applyAlignment="1">
      <alignment horizontal="left" vertical="center" wrapText="1"/>
    </xf>
    <xf numFmtId="0" fontId="99" fillId="0" borderId="27" xfId="43" applyFont="1" applyBorder="1">
      <alignment vertical="center"/>
    </xf>
    <xf numFmtId="0" fontId="94" fillId="0" borderId="0" xfId="43" applyFont="1">
      <alignment vertical="center"/>
    </xf>
    <xf numFmtId="0" fontId="71" fillId="0" borderId="0" xfId="43" applyFont="1">
      <alignment vertical="center"/>
    </xf>
    <xf numFmtId="0" fontId="43" fillId="0" borderId="0" xfId="43" applyFont="1" applyAlignment="1">
      <alignment horizontal="center" vertical="center"/>
    </xf>
    <xf numFmtId="0" fontId="65" fillId="0" borderId="0" xfId="43" applyFont="1">
      <alignment vertical="center"/>
    </xf>
    <xf numFmtId="0" fontId="7" fillId="0" borderId="15" xfId="43" applyBorder="1">
      <alignment vertical="center"/>
    </xf>
    <xf numFmtId="0" fontId="43" fillId="0" borderId="15" xfId="43" applyFont="1" applyBorder="1" applyAlignment="1">
      <alignment horizontal="center" vertical="center"/>
    </xf>
    <xf numFmtId="0" fontId="7" fillId="0" borderId="5" xfId="43" applyBorder="1">
      <alignment vertical="center"/>
    </xf>
    <xf numFmtId="0" fontId="40" fillId="26" borderId="1" xfId="43" applyFont="1" applyFill="1" applyBorder="1">
      <alignment vertical="center"/>
    </xf>
    <xf numFmtId="0" fontId="40" fillId="26" borderId="2" xfId="43" applyFont="1" applyFill="1" applyBorder="1">
      <alignment vertical="center"/>
    </xf>
    <xf numFmtId="0" fontId="40" fillId="26" borderId="3" xfId="43" applyFont="1" applyFill="1" applyBorder="1">
      <alignment vertical="center"/>
    </xf>
    <xf numFmtId="0" fontId="43" fillId="0" borderId="0" xfId="43" applyFont="1" applyAlignment="1">
      <alignment horizontal="right" vertical="center"/>
    </xf>
    <xf numFmtId="0" fontId="40" fillId="0" borderId="0" xfId="43" applyFont="1" applyAlignment="1">
      <alignment vertical="center" wrapText="1"/>
    </xf>
    <xf numFmtId="0" fontId="40" fillId="0" borderId="0" xfId="43" applyFont="1" applyAlignment="1">
      <alignment horizontal="left" vertical="center" wrapText="1"/>
    </xf>
    <xf numFmtId="0" fontId="43" fillId="26" borderId="10" xfId="43" applyFont="1" applyFill="1" applyBorder="1" applyAlignment="1">
      <alignment horizontal="center" vertical="center"/>
    </xf>
    <xf numFmtId="0" fontId="40" fillId="26" borderId="14" xfId="43" applyFont="1" applyFill="1" applyBorder="1" applyAlignment="1">
      <alignment horizontal="center" vertical="center"/>
    </xf>
    <xf numFmtId="0" fontId="40" fillId="0" borderId="14" xfId="43" applyFont="1" applyBorder="1" applyAlignment="1">
      <alignment horizontal="center" vertical="center"/>
    </xf>
    <xf numFmtId="0" fontId="43" fillId="0" borderId="14" xfId="43" applyFont="1" applyBorder="1">
      <alignment vertical="center"/>
    </xf>
    <xf numFmtId="0" fontId="43" fillId="0" borderId="6" xfId="43" applyFont="1" applyBorder="1">
      <alignment vertical="center"/>
    </xf>
    <xf numFmtId="49" fontId="54" fillId="0" borderId="0" xfId="130" applyNumberFormat="1" applyFont="1" applyAlignment="1">
      <alignment vertical="center"/>
    </xf>
    <xf numFmtId="49" fontId="82" fillId="0" borderId="0" xfId="130" applyNumberFormat="1" applyFont="1" applyAlignment="1">
      <alignment vertical="center"/>
    </xf>
    <xf numFmtId="49" fontId="83" fillId="0" borderId="0" xfId="130" applyNumberFormat="1" applyFont="1" applyAlignment="1">
      <alignment horizontal="center" vertical="center"/>
    </xf>
    <xf numFmtId="49" fontId="54" fillId="0" borderId="0" xfId="130" applyNumberFormat="1" applyFont="1" applyAlignment="1">
      <alignment horizontal="right" vertical="center"/>
    </xf>
    <xf numFmtId="49" fontId="54" fillId="0" borderId="0" xfId="130" applyNumberFormat="1" applyFont="1" applyAlignment="1">
      <alignment horizontal="center" vertical="center"/>
    </xf>
    <xf numFmtId="49" fontId="54" fillId="0" borderId="0" xfId="130" applyNumberFormat="1" applyFont="1" applyAlignment="1">
      <alignment horizontal="center" vertical="center" shrinkToFit="1"/>
    </xf>
    <xf numFmtId="49" fontId="37" fillId="0" borderId="0" xfId="130" applyNumberFormat="1" applyFont="1" applyAlignment="1">
      <alignment horizontal="right" vertical="center"/>
    </xf>
    <xf numFmtId="49" fontId="85" fillId="0" borderId="0" xfId="130" applyNumberFormat="1" applyFont="1" applyAlignment="1">
      <alignment vertical="center"/>
    </xf>
    <xf numFmtId="49" fontId="37" fillId="0" borderId="0" xfId="130" applyNumberFormat="1" applyFont="1" applyAlignment="1">
      <alignment vertical="center"/>
    </xf>
    <xf numFmtId="49" fontId="85" fillId="0" borderId="0" xfId="130" applyNumberFormat="1" applyFont="1" applyAlignment="1">
      <alignment vertical="top" wrapText="1"/>
    </xf>
    <xf numFmtId="0" fontId="8" fillId="0" borderId="0" xfId="57" applyFont="1"/>
    <xf numFmtId="0" fontId="8" fillId="28" borderId="0" xfId="57" applyFont="1" applyFill="1"/>
    <xf numFmtId="0" fontId="8" fillId="0" borderId="0" xfId="57" applyFont="1" applyAlignment="1">
      <alignment vertical="center"/>
    </xf>
    <xf numFmtId="0" fontId="8" fillId="28" borderId="0" xfId="57" applyFont="1" applyFill="1" applyAlignment="1">
      <alignment vertical="center"/>
    </xf>
    <xf numFmtId="0" fontId="8" fillId="0" borderId="0" xfId="132" applyFont="1">
      <alignment vertical="center"/>
    </xf>
    <xf numFmtId="0" fontId="7" fillId="0" borderId="0" xfId="132">
      <alignment vertical="center"/>
    </xf>
    <xf numFmtId="0" fontId="8" fillId="0" borderId="37" xfId="132" applyFont="1" applyBorder="1">
      <alignment vertical="center"/>
    </xf>
    <xf numFmtId="0" fontId="8" fillId="0" borderId="53" xfId="132" applyFont="1" applyBorder="1">
      <alignment vertical="center"/>
    </xf>
    <xf numFmtId="0" fontId="8" fillId="0" borderId="40" xfId="132" applyFont="1" applyBorder="1">
      <alignment vertical="center"/>
    </xf>
    <xf numFmtId="0" fontId="8" fillId="0" borderId="36" xfId="132" applyFont="1" applyBorder="1">
      <alignment vertical="center"/>
    </xf>
    <xf numFmtId="0" fontId="7" fillId="0" borderId="38" xfId="132" applyBorder="1">
      <alignment vertical="center"/>
    </xf>
    <xf numFmtId="0" fontId="8" fillId="0" borderId="38" xfId="132" applyFont="1" applyBorder="1">
      <alignment vertical="center"/>
    </xf>
    <xf numFmtId="0" fontId="7" fillId="0" borderId="0" xfId="133">
      <alignment vertical="center"/>
    </xf>
    <xf numFmtId="0" fontId="8" fillId="0" borderId="0" xfId="133" applyFont="1">
      <alignment vertical="center"/>
    </xf>
    <xf numFmtId="0" fontId="8" fillId="0" borderId="0" xfId="132" applyFont="1" applyAlignment="1">
      <alignment horizontal="left" vertical="center"/>
    </xf>
    <xf numFmtId="0" fontId="8" fillId="0" borderId="38" xfId="132" applyFont="1" applyBorder="1" applyAlignment="1">
      <alignment horizontal="left" vertical="center"/>
    </xf>
    <xf numFmtId="0" fontId="8" fillId="0" borderId="146" xfId="132" applyFont="1" applyBorder="1">
      <alignment vertical="center"/>
    </xf>
    <xf numFmtId="0" fontId="8" fillId="0" borderId="147" xfId="132" applyFont="1" applyBorder="1">
      <alignment vertical="center"/>
    </xf>
    <xf numFmtId="0" fontId="8" fillId="0" borderId="148" xfId="132" applyFont="1" applyBorder="1">
      <alignment vertical="center"/>
    </xf>
    <xf numFmtId="0" fontId="111" fillId="0" borderId="0" xfId="132" applyFont="1" applyAlignment="1">
      <alignment horizontal="center" vertical="center"/>
    </xf>
    <xf numFmtId="0" fontId="8" fillId="0" borderId="0" xfId="132" applyFont="1" applyAlignment="1">
      <alignment vertical="distributed"/>
    </xf>
    <xf numFmtId="0" fontId="8" fillId="0" borderId="33" xfId="132" applyFont="1" applyBorder="1" applyAlignment="1">
      <alignment vertical="distributed"/>
    </xf>
    <xf numFmtId="0" fontId="8" fillId="0" borderId="32" xfId="132" applyFont="1" applyBorder="1" applyAlignment="1">
      <alignment vertical="distributed"/>
    </xf>
    <xf numFmtId="0" fontId="8" fillId="0" borderId="34" xfId="132" applyFont="1" applyBorder="1" applyAlignment="1">
      <alignment vertical="distributed"/>
    </xf>
    <xf numFmtId="0" fontId="7" fillId="0" borderId="0" xfId="132" applyAlignment="1">
      <alignment vertical="distributed"/>
    </xf>
    <xf numFmtId="0" fontId="11" fillId="0" borderId="0" xfId="133" applyFont="1">
      <alignment vertical="center"/>
    </xf>
    <xf numFmtId="0" fontId="7" fillId="0" borderId="0" xfId="134" applyFont="1" applyAlignment="1">
      <alignment vertical="center"/>
    </xf>
    <xf numFmtId="0" fontId="7" fillId="0" borderId="0" xfId="134" applyFont="1" applyAlignment="1">
      <alignment horizontal="center" vertical="center"/>
    </xf>
    <xf numFmtId="0" fontId="47" fillId="0" borderId="169" xfId="134" applyFont="1" applyBorder="1" applyAlignment="1">
      <alignment horizontal="center" vertical="center" wrapText="1"/>
    </xf>
    <xf numFmtId="0" fontId="45" fillId="0" borderId="173" xfId="134" applyFont="1" applyBorder="1" applyAlignment="1">
      <alignment horizontal="center" vertical="center"/>
    </xf>
    <xf numFmtId="0" fontId="47" fillId="0" borderId="174" xfId="134" applyFont="1" applyBorder="1" applyAlignment="1">
      <alignment horizontal="center" vertical="center" wrapText="1"/>
    </xf>
    <xf numFmtId="176" fontId="46" fillId="0" borderId="172" xfId="134" applyNumberFormat="1" applyFont="1" applyBorder="1" applyAlignment="1">
      <alignment horizontal="center" vertical="center" wrapText="1"/>
    </xf>
    <xf numFmtId="0" fontId="45" fillId="0" borderId="0" xfId="134" applyFont="1" applyAlignment="1">
      <alignment vertical="center"/>
    </xf>
    <xf numFmtId="0" fontId="45" fillId="0" borderId="158" xfId="134" applyFont="1" applyBorder="1" applyAlignment="1">
      <alignment horizontal="center" vertical="center"/>
    </xf>
    <xf numFmtId="0" fontId="45" fillId="0" borderId="103" xfId="134" applyFont="1" applyBorder="1" applyAlignment="1">
      <alignment vertical="center"/>
    </xf>
    <xf numFmtId="0" fontId="45" fillId="0" borderId="176" xfId="134" applyFont="1" applyBorder="1" applyAlignment="1">
      <alignment vertical="center"/>
    </xf>
    <xf numFmtId="0" fontId="45" fillId="0" borderId="177" xfId="134" applyFont="1" applyBorder="1" applyAlignment="1">
      <alignment vertical="center"/>
    </xf>
    <xf numFmtId="0" fontId="45" fillId="0" borderId="127" xfId="134" applyFont="1" applyBorder="1" applyAlignment="1">
      <alignment vertical="center" wrapText="1"/>
    </xf>
    <xf numFmtId="0" fontId="45" fillId="0" borderId="14" xfId="135" applyFont="1" applyBorder="1" applyAlignment="1">
      <alignment vertical="center" wrapText="1"/>
    </xf>
    <xf numFmtId="176" fontId="45" fillId="0" borderId="16" xfId="134" applyNumberFormat="1" applyFont="1" applyBorder="1" applyAlignment="1">
      <alignment horizontal="center" vertical="center" shrinkToFit="1"/>
    </xf>
    <xf numFmtId="0" fontId="45" fillId="0" borderId="178" xfId="134" applyFont="1" applyBorder="1" applyAlignment="1">
      <alignment horizontal="center" vertical="center"/>
    </xf>
    <xf numFmtId="0" fontId="45" fillId="0" borderId="179" xfId="134" applyFont="1" applyBorder="1" applyAlignment="1">
      <alignment vertical="center"/>
    </xf>
    <xf numFmtId="0" fontId="45" fillId="0" borderId="147" xfId="134" applyFont="1" applyBorder="1" applyAlignment="1">
      <alignment vertical="center"/>
    </xf>
    <xf numFmtId="0" fontId="45" fillId="0" borderId="148" xfId="134" applyFont="1" applyBorder="1" applyAlignment="1">
      <alignment vertical="center"/>
    </xf>
    <xf numFmtId="0" fontId="45" fillId="0" borderId="7" xfId="134" applyFont="1" applyBorder="1" applyAlignment="1">
      <alignment horizontal="left" vertical="center" wrapText="1"/>
    </xf>
    <xf numFmtId="0" fontId="45" fillId="0" borderId="6" xfId="135" applyFont="1" applyBorder="1" applyAlignment="1">
      <alignment vertical="center" wrapText="1"/>
    </xf>
    <xf numFmtId="0" fontId="45" fillId="0" borderId="180" xfId="134" applyFont="1" applyBorder="1" applyAlignment="1">
      <alignment vertical="center"/>
    </xf>
    <xf numFmtId="0" fontId="45" fillId="0" borderId="181" xfId="134" applyFont="1" applyBorder="1" applyAlignment="1">
      <alignment vertical="center"/>
    </xf>
    <xf numFmtId="0" fontId="45" fillId="0" borderId="182" xfId="134" applyFont="1" applyBorder="1" applyAlignment="1">
      <alignment vertical="center"/>
    </xf>
    <xf numFmtId="0" fontId="45" fillId="0" borderId="183" xfId="134" applyFont="1" applyBorder="1" applyAlignment="1">
      <alignment vertical="center"/>
    </xf>
    <xf numFmtId="0" fontId="45" fillId="0" borderId="184" xfId="134" applyFont="1" applyBorder="1" applyAlignment="1">
      <alignment vertical="center"/>
    </xf>
    <xf numFmtId="0" fontId="45" fillId="0" borderId="7" xfId="134" applyFont="1" applyBorder="1" applyAlignment="1">
      <alignment horizontal="center" vertical="center" wrapText="1"/>
    </xf>
    <xf numFmtId="0" fontId="45" fillId="0" borderId="185" xfId="134" applyFont="1" applyBorder="1" applyAlignment="1">
      <alignment horizontal="center" vertical="center"/>
    </xf>
    <xf numFmtId="0" fontId="45" fillId="0" borderId="186" xfId="134" applyFont="1" applyBorder="1" applyAlignment="1">
      <alignment vertical="center"/>
    </xf>
    <xf numFmtId="0" fontId="45" fillId="0" borderId="187" xfId="134" applyFont="1" applyBorder="1" applyAlignment="1">
      <alignment vertical="center"/>
    </xf>
    <xf numFmtId="0" fontId="45" fillId="0" borderId="188" xfId="134" applyFont="1" applyBorder="1" applyAlignment="1">
      <alignment vertical="center"/>
    </xf>
    <xf numFmtId="0" fontId="45" fillId="0" borderId="76" xfId="134" applyFont="1" applyBorder="1" applyAlignment="1">
      <alignment horizontal="center" vertical="center" wrapText="1"/>
    </xf>
    <xf numFmtId="0" fontId="45" fillId="0" borderId="51" xfId="135" applyFont="1" applyBorder="1" applyAlignment="1">
      <alignment vertical="center" wrapText="1"/>
    </xf>
    <xf numFmtId="176" fontId="45" fillId="0" borderId="93" xfId="134" applyNumberFormat="1" applyFont="1" applyBorder="1" applyAlignment="1">
      <alignment horizontal="center" vertical="center" shrinkToFit="1"/>
    </xf>
    <xf numFmtId="0" fontId="47" fillId="0" borderId="0" xfId="134" applyFont="1" applyAlignment="1">
      <alignment vertical="center"/>
    </xf>
    <xf numFmtId="176" fontId="46" fillId="0" borderId="0" xfId="134" applyNumberFormat="1" applyFont="1" applyAlignment="1">
      <alignment horizontal="center" vertical="center"/>
    </xf>
    <xf numFmtId="0" fontId="45" fillId="0" borderId="6" xfId="134" applyFont="1" applyBorder="1" applyAlignment="1">
      <alignment vertical="center" shrinkToFit="1"/>
    </xf>
    <xf numFmtId="0" fontId="7" fillId="0" borderId="0" xfId="91"/>
    <xf numFmtId="0" fontId="35" fillId="0" borderId="0" xfId="91" applyFont="1" applyAlignment="1">
      <alignment horizontal="right"/>
    </xf>
    <xf numFmtId="0" fontId="35" fillId="0" borderId="15" xfId="91" applyFont="1" applyBorder="1"/>
    <xf numFmtId="0" fontId="35" fillId="0" borderId="0" xfId="91" applyFont="1"/>
    <xf numFmtId="0" fontId="43" fillId="0" borderId="0" xfId="91" applyFont="1"/>
    <xf numFmtId="0" fontId="115" fillId="0" borderId="0" xfId="91" applyFont="1"/>
    <xf numFmtId="0" fontId="32" fillId="0" borderId="0" xfId="91" applyFont="1" applyAlignment="1">
      <alignment vertical="center"/>
    </xf>
    <xf numFmtId="49" fontId="116" fillId="0" borderId="0" xfId="91" applyNumberFormat="1" applyFont="1" applyAlignment="1">
      <alignment vertical="top"/>
    </xf>
    <xf numFmtId="0" fontId="33" fillId="0" borderId="0" xfId="91" applyFont="1"/>
    <xf numFmtId="0" fontId="117" fillId="0" borderId="0" xfId="91" applyFont="1" applyAlignment="1">
      <alignment vertical="center"/>
    </xf>
    <xf numFmtId="0" fontId="115" fillId="0" borderId="0" xfId="91" applyFont="1" applyAlignment="1">
      <alignment horizontal="right" vertical="center"/>
    </xf>
    <xf numFmtId="0" fontId="115" fillId="0" borderId="0" xfId="91" applyFont="1" applyAlignment="1">
      <alignment vertical="center"/>
    </xf>
    <xf numFmtId="0" fontId="115" fillId="0" borderId="15" xfId="91" applyFont="1" applyBorder="1"/>
    <xf numFmtId="0" fontId="33" fillId="0" borderId="0" xfId="91" applyFont="1" applyAlignment="1">
      <alignment vertical="top"/>
    </xf>
    <xf numFmtId="0" fontId="43" fillId="0" borderId="15" xfId="91" applyFont="1" applyBorder="1"/>
    <xf numFmtId="0" fontId="43" fillId="0" borderId="2" xfId="91" applyFont="1" applyBorder="1" applyAlignment="1">
      <alignment vertical="center"/>
    </xf>
    <xf numFmtId="0" fontId="113" fillId="0" borderId="38" xfId="133" applyFont="1" applyBorder="1">
      <alignment vertical="center"/>
    </xf>
    <xf numFmtId="0" fontId="113" fillId="0" borderId="0" xfId="133" applyFont="1">
      <alignment vertical="center"/>
    </xf>
    <xf numFmtId="0" fontId="51" fillId="0" borderId="0" xfId="44" applyFont="1">
      <alignment vertical="center"/>
    </xf>
    <xf numFmtId="0" fontId="57" fillId="0" borderId="0" xfId="59" applyFont="1" applyAlignment="1">
      <alignment horizontal="left" vertical="center" wrapText="1"/>
    </xf>
    <xf numFmtId="0" fontId="54" fillId="0" borderId="0" xfId="59" applyFont="1" applyAlignment="1">
      <alignment horizontal="center" vertical="center" wrapText="1"/>
    </xf>
    <xf numFmtId="0" fontId="54" fillId="0" borderId="4" xfId="59" applyFont="1" applyBorder="1" applyAlignment="1">
      <alignment horizontal="center" vertical="center"/>
    </xf>
    <xf numFmtId="0" fontId="54" fillId="0" borderId="5" xfId="59" applyFont="1" applyBorder="1" applyAlignment="1">
      <alignment horizontal="center" vertical="center"/>
    </xf>
    <xf numFmtId="0" fontId="50" fillId="0" borderId="0" xfId="59" applyFont="1" applyAlignment="1">
      <alignment horizontal="center" vertical="center"/>
    </xf>
    <xf numFmtId="0" fontId="54" fillId="0" borderId="29" xfId="59" applyFont="1" applyBorder="1" applyAlignment="1">
      <alignment horizontal="center" vertical="center"/>
    </xf>
    <xf numFmtId="0" fontId="119" fillId="0" borderId="0" xfId="59" applyFont="1">
      <alignment vertical="center"/>
    </xf>
    <xf numFmtId="0" fontId="120" fillId="0" borderId="0" xfId="59" applyFont="1">
      <alignment vertical="center"/>
    </xf>
    <xf numFmtId="0" fontId="120" fillId="0" borderId="0" xfId="59" applyFont="1" applyAlignment="1">
      <alignment horizontal="right" vertical="center"/>
    </xf>
    <xf numFmtId="0" fontId="120" fillId="0" borderId="0" xfId="59" applyFont="1" applyAlignment="1">
      <alignment vertical="center" wrapText="1"/>
    </xf>
    <xf numFmtId="0" fontId="119" fillId="0" borderId="0" xfId="59" applyFont="1" applyAlignment="1">
      <alignment horizontal="center" vertical="center"/>
    </xf>
    <xf numFmtId="0" fontId="119" fillId="0" borderId="0" xfId="59" applyFont="1" applyAlignment="1">
      <alignment vertical="center" shrinkToFit="1"/>
    </xf>
    <xf numFmtId="182" fontId="119" fillId="0" borderId="190" xfId="59" applyNumberFormat="1" applyFont="1" applyBorder="1">
      <alignment vertical="center"/>
    </xf>
    <xf numFmtId="182" fontId="119" fillId="0" borderId="191" xfId="59" applyNumberFormat="1" applyFont="1" applyBorder="1">
      <alignment vertical="center"/>
    </xf>
    <xf numFmtId="183" fontId="119" fillId="0" borderId="191" xfId="59" applyNumberFormat="1" applyFont="1" applyBorder="1">
      <alignment vertical="center"/>
    </xf>
    <xf numFmtId="0" fontId="119" fillId="0" borderId="194" xfId="59" applyFont="1" applyBorder="1">
      <alignment vertical="center"/>
    </xf>
    <xf numFmtId="184" fontId="119" fillId="0" borderId="0" xfId="59" applyNumberFormat="1" applyFont="1">
      <alignment vertical="center"/>
    </xf>
    <xf numFmtId="0" fontId="121" fillId="0" borderId="0" xfId="44" applyFont="1">
      <alignment vertical="center"/>
    </xf>
    <xf numFmtId="0" fontId="125" fillId="0" borderId="0" xfId="44" applyFont="1" applyAlignment="1">
      <alignment horizontal="center" vertical="center"/>
    </xf>
    <xf numFmtId="0" fontId="127" fillId="0" borderId="0" xfId="59" applyFont="1">
      <alignment vertical="center"/>
    </xf>
    <xf numFmtId="0" fontId="128" fillId="0" borderId="0" xfId="59" applyFont="1">
      <alignment vertical="center"/>
    </xf>
    <xf numFmtId="0" fontId="128" fillId="0" borderId="0" xfId="59" applyFont="1" applyAlignment="1">
      <alignment horizontal="right" vertical="center"/>
    </xf>
    <xf numFmtId="0" fontId="128" fillId="0" borderId="0" xfId="59" applyFont="1" applyAlignment="1">
      <alignment vertical="center" wrapText="1"/>
    </xf>
    <xf numFmtId="184" fontId="127" fillId="0" borderId="0" xfId="59" applyNumberFormat="1" applyFont="1">
      <alignment vertical="center"/>
    </xf>
    <xf numFmtId="0" fontId="12" fillId="0" borderId="0" xfId="44" applyFont="1">
      <alignment vertical="center"/>
    </xf>
    <xf numFmtId="0" fontId="77" fillId="0" borderId="0" xfId="44" applyFont="1">
      <alignment vertical="center"/>
    </xf>
    <xf numFmtId="0" fontId="129" fillId="0" borderId="0" xfId="44" applyFont="1">
      <alignment vertical="center"/>
    </xf>
    <xf numFmtId="0" fontId="129" fillId="0" borderId="0" xfId="44" applyFont="1" applyAlignment="1">
      <alignment vertical="center" textRotation="255" wrapText="1"/>
    </xf>
    <xf numFmtId="0" fontId="129" fillId="0" borderId="7" xfId="44" applyFont="1" applyBorder="1">
      <alignment vertical="center"/>
    </xf>
    <xf numFmtId="0" fontId="87" fillId="0" borderId="6" xfId="44" applyFont="1" applyBorder="1" applyAlignment="1">
      <alignment horizontal="center" vertical="center" wrapText="1"/>
    </xf>
    <xf numFmtId="0" fontId="129" fillId="0" borderId="0" xfId="44" applyFont="1" applyAlignment="1">
      <alignment horizontal="center" vertical="center"/>
    </xf>
    <xf numFmtId="0" fontId="129" fillId="0" borderId="0" xfId="44" applyFont="1" applyAlignment="1">
      <alignment horizontal="left" vertical="center" wrapText="1"/>
    </xf>
    <xf numFmtId="0" fontId="129" fillId="0" borderId="196" xfId="44" applyFont="1" applyBorder="1">
      <alignment vertical="center"/>
    </xf>
    <xf numFmtId="0" fontId="129" fillId="0" borderId="197" xfId="44" applyFont="1" applyBorder="1">
      <alignment vertical="center"/>
    </xf>
    <xf numFmtId="0" fontId="129" fillId="0" borderId="198" xfId="44" applyFont="1" applyBorder="1">
      <alignment vertical="center"/>
    </xf>
    <xf numFmtId="0" fontId="129" fillId="0" borderId="199" xfId="44" applyFont="1" applyBorder="1">
      <alignment vertical="center"/>
    </xf>
    <xf numFmtId="0" fontId="129" fillId="0" borderId="7" xfId="44" applyFont="1" applyBorder="1" applyAlignment="1">
      <alignment horizontal="center" vertical="center"/>
    </xf>
    <xf numFmtId="0" fontId="129" fillId="0" borderId="200" xfId="44" applyFont="1" applyBorder="1">
      <alignment vertical="center"/>
    </xf>
    <xf numFmtId="0" fontId="129" fillId="0" borderId="201" xfId="44" applyFont="1" applyBorder="1">
      <alignment vertical="center"/>
    </xf>
    <xf numFmtId="0" fontId="77" fillId="0" borderId="6" xfId="44" applyFont="1" applyBorder="1">
      <alignment vertical="center"/>
    </xf>
    <xf numFmtId="0" fontId="131" fillId="0" borderId="0" xfId="59" applyFont="1">
      <alignment vertical="center"/>
    </xf>
    <xf numFmtId="0" fontId="133" fillId="0" borderId="0" xfId="59" applyFont="1" applyAlignment="1">
      <alignment horizontal="center" vertical="center"/>
    </xf>
    <xf numFmtId="0" fontId="133" fillId="0" borderId="0" xfId="59" applyFont="1" applyAlignment="1">
      <alignment horizontal="distributed" vertical="center" indent="1"/>
    </xf>
    <xf numFmtId="0" fontId="133" fillId="0" borderId="0" xfId="59" applyFont="1" applyAlignment="1">
      <alignment horizontal="center" vertical="center" shrinkToFit="1"/>
    </xf>
    <xf numFmtId="0" fontId="133" fillId="0" borderId="0" xfId="59" applyFont="1">
      <alignment vertical="center"/>
    </xf>
    <xf numFmtId="0" fontId="139" fillId="0" borderId="0" xfId="145" applyFont="1" applyAlignment="1">
      <alignment horizontal="right" vertical="center"/>
    </xf>
    <xf numFmtId="0" fontId="142" fillId="0" borderId="113" xfId="147" applyFont="1" applyBorder="1" applyAlignment="1">
      <alignment horizontal="center" vertical="center"/>
    </xf>
    <xf numFmtId="0" fontId="137" fillId="0" borderId="95" xfId="147" applyFont="1" applyBorder="1" applyAlignment="1">
      <alignment horizontal="center" vertical="center" wrapText="1"/>
    </xf>
    <xf numFmtId="0" fontId="144" fillId="0" borderId="0" xfId="147" applyFont="1" applyAlignment="1">
      <alignment horizontal="left" vertical="center"/>
    </xf>
    <xf numFmtId="0" fontId="61" fillId="0" borderId="0" xfId="145" applyFont="1">
      <alignment vertical="center"/>
    </xf>
    <xf numFmtId="185" fontId="146" fillId="0" borderId="0" xfId="145" applyNumberFormat="1" applyFont="1" applyProtection="1">
      <alignment vertical="center"/>
      <protection locked="0"/>
    </xf>
    <xf numFmtId="0" fontId="147" fillId="0" borderId="0" xfId="145" applyFont="1">
      <alignment vertical="center"/>
    </xf>
    <xf numFmtId="0" fontId="148" fillId="0" borderId="0" xfId="145" applyFont="1">
      <alignment vertical="center"/>
    </xf>
    <xf numFmtId="0" fontId="151" fillId="0" borderId="0" xfId="145" applyFont="1" applyAlignment="1">
      <alignment horizontal="right" vertical="center"/>
    </xf>
    <xf numFmtId="0" fontId="61" fillId="0" borderId="0" xfId="145" applyFont="1" applyAlignment="1">
      <alignment vertical="center" shrinkToFit="1"/>
    </xf>
    <xf numFmtId="0" fontId="61" fillId="0" borderId="0" xfId="145" applyFont="1" applyAlignment="1">
      <alignment horizontal="center" vertical="center"/>
    </xf>
    <xf numFmtId="0" fontId="152" fillId="0" borderId="0" xfId="145" applyFont="1">
      <alignment vertical="center"/>
    </xf>
    <xf numFmtId="0" fontId="153" fillId="0" borderId="0" xfId="145" applyFont="1" applyAlignment="1">
      <alignment horizontal="left" vertical="center"/>
    </xf>
    <xf numFmtId="0" fontId="154" fillId="0" borderId="2" xfId="145" applyFont="1" applyBorder="1" applyAlignment="1">
      <alignment horizontal="right" vertical="center"/>
    </xf>
    <xf numFmtId="0" fontId="61" fillId="0" borderId="2" xfId="145" applyFont="1" applyBorder="1">
      <alignment vertical="center"/>
    </xf>
    <xf numFmtId="0" fontId="155" fillId="0" borderId="0" xfId="145" applyFont="1">
      <alignment vertical="center"/>
    </xf>
    <xf numFmtId="0" fontId="156" fillId="0" borderId="0" xfId="145" applyFont="1" applyAlignment="1">
      <alignment horizontal="left" vertical="center"/>
    </xf>
    <xf numFmtId="0" fontId="157" fillId="0" borderId="0" xfId="145" applyFont="1">
      <alignment vertical="center"/>
    </xf>
    <xf numFmtId="0" fontId="146" fillId="0" borderId="0" xfId="145" applyFont="1">
      <alignment vertical="center"/>
    </xf>
    <xf numFmtId="0" fontId="148" fillId="0" borderId="0" xfId="145" applyFont="1" applyAlignment="1">
      <alignment horizontal="left" vertical="center"/>
    </xf>
    <xf numFmtId="0" fontId="147" fillId="0" borderId="0" xfId="145" applyFont="1" applyAlignment="1">
      <alignment horizontal="center" vertical="center"/>
    </xf>
    <xf numFmtId="0" fontId="136" fillId="0" borderId="0" xfId="42" applyFont="1"/>
    <xf numFmtId="0" fontId="136" fillId="0" borderId="0" xfId="42" applyFont="1" applyAlignment="1">
      <alignment horizontal="center"/>
    </xf>
    <xf numFmtId="0" fontId="7" fillId="0" borderId="0" xfId="42"/>
    <xf numFmtId="0" fontId="136" fillId="0" borderId="0" xfId="42" applyFont="1" applyAlignment="1">
      <alignment horizontal="left"/>
    </xf>
    <xf numFmtId="0" fontId="158" fillId="0" borderId="0" xfId="42" applyFont="1" applyAlignment="1">
      <alignment vertical="center"/>
    </xf>
    <xf numFmtId="0" fontId="158" fillId="0" borderId="0" xfId="42" applyFont="1" applyAlignment="1">
      <alignment vertical="top" wrapText="1"/>
    </xf>
    <xf numFmtId="0" fontId="158" fillId="0" borderId="0" xfId="42" applyFont="1" applyAlignment="1">
      <alignment vertical="top"/>
    </xf>
    <xf numFmtId="0" fontId="136" fillId="0" borderId="0" xfId="42" applyFont="1" applyAlignment="1">
      <alignment vertical="center"/>
    </xf>
    <xf numFmtId="0" fontId="136" fillId="0" borderId="0" xfId="42" applyFont="1" applyAlignment="1">
      <alignment horizontal="left" vertical="top"/>
    </xf>
    <xf numFmtId="0" fontId="158" fillId="0" borderId="0" xfId="42" applyFont="1" applyAlignment="1">
      <alignment horizontal="left" vertical="top"/>
    </xf>
    <xf numFmtId="187" fontId="136" fillId="0" borderId="0" xfId="42" applyNumberFormat="1" applyFont="1" applyAlignment="1">
      <alignment vertical="center"/>
    </xf>
    <xf numFmtId="0" fontId="136" fillId="0" borderId="0" xfId="42" applyFont="1" applyAlignment="1">
      <alignment horizontal="center" vertical="center" wrapText="1"/>
    </xf>
    <xf numFmtId="188" fontId="136" fillId="0" borderId="5" xfId="42" applyNumberFormat="1" applyFont="1" applyBorder="1" applyAlignment="1">
      <alignment vertical="center"/>
    </xf>
    <xf numFmtId="0" fontId="159" fillId="0" borderId="5" xfId="42" applyFont="1" applyBorder="1" applyAlignment="1">
      <alignment vertical="center"/>
    </xf>
    <xf numFmtId="0" fontId="159" fillId="0" borderId="0" xfId="42" applyFont="1" applyAlignment="1">
      <alignment vertical="center"/>
    </xf>
    <xf numFmtId="0" fontId="159" fillId="0" borderId="7" xfId="42" applyFont="1" applyBorder="1" applyAlignment="1">
      <alignment vertical="center"/>
    </xf>
    <xf numFmtId="0" fontId="159" fillId="0" borderId="6" xfId="42" applyFont="1" applyBorder="1" applyAlignment="1">
      <alignment vertical="center"/>
    </xf>
    <xf numFmtId="0" fontId="136" fillId="0" borderId="5" xfId="42" applyFont="1" applyBorder="1" applyAlignment="1">
      <alignment vertical="center"/>
    </xf>
    <xf numFmtId="0" fontId="159" fillId="0" borderId="5" xfId="42" applyFont="1" applyBorder="1" applyAlignment="1">
      <alignment horizontal="center" vertical="center"/>
    </xf>
    <xf numFmtId="0" fontId="160" fillId="0" borderId="0" xfId="42" applyFont="1" applyAlignment="1">
      <alignment horizontal="left" wrapText="1"/>
    </xf>
    <xf numFmtId="0" fontId="160" fillId="0" borderId="0" xfId="42" applyFont="1" applyAlignment="1">
      <alignment wrapText="1"/>
    </xf>
    <xf numFmtId="0" fontId="159" fillId="0" borderId="7" xfId="42" applyFont="1" applyBorder="1" applyAlignment="1">
      <alignment horizontal="left" vertical="center"/>
    </xf>
    <xf numFmtId="0" fontId="136" fillId="0" borderId="0" xfId="42" applyFont="1" applyAlignment="1">
      <alignment horizontal="right" vertical="center"/>
    </xf>
    <xf numFmtId="0" fontId="52" fillId="0" borderId="0" xfId="59" applyFont="1">
      <alignment vertical="center"/>
    </xf>
    <xf numFmtId="0" fontId="52" fillId="0" borderId="0" xfId="59" applyFont="1" applyAlignment="1">
      <alignment horizontal="right" vertical="center"/>
    </xf>
    <xf numFmtId="0" fontId="52" fillId="0" borderId="0" xfId="59" applyFont="1" applyAlignment="1">
      <alignment vertical="center" wrapText="1"/>
    </xf>
    <xf numFmtId="0" fontId="129" fillId="0" borderId="0" xfId="59" applyFont="1" applyAlignment="1">
      <alignment vertical="center" shrinkToFit="1"/>
    </xf>
    <xf numFmtId="0" fontId="129" fillId="0" borderId="50" xfId="59" applyFont="1" applyBorder="1" applyAlignment="1">
      <alignment horizontal="center" vertical="center" shrinkToFit="1"/>
    </xf>
    <xf numFmtId="182" fontId="129" fillId="0" borderId="0" xfId="59" applyNumberFormat="1" applyFont="1" applyAlignment="1">
      <alignment horizontal="center" vertical="center"/>
    </xf>
    <xf numFmtId="182" fontId="129" fillId="0" borderId="0" xfId="59" applyNumberFormat="1" applyFont="1">
      <alignment vertical="center"/>
    </xf>
    <xf numFmtId="179" fontId="129" fillId="0" borderId="0" xfId="59" applyNumberFormat="1" applyFont="1" applyAlignment="1" applyProtection="1">
      <alignment horizontal="right" vertical="center"/>
      <protection locked="0"/>
    </xf>
    <xf numFmtId="182" fontId="129" fillId="0" borderId="215" xfId="59" applyNumberFormat="1" applyFont="1" applyBorder="1">
      <alignment vertical="center"/>
    </xf>
    <xf numFmtId="182" fontId="129" fillId="0" borderId="216" xfId="59" applyNumberFormat="1" applyFont="1" applyBorder="1">
      <alignment vertical="center"/>
    </xf>
    <xf numFmtId="183" fontId="129" fillId="0" borderId="191" xfId="59" applyNumberFormat="1" applyFont="1" applyBorder="1">
      <alignment vertical="center"/>
    </xf>
    <xf numFmtId="0" fontId="129" fillId="0" borderId="222" xfId="59" applyFont="1" applyBorder="1">
      <alignment vertical="center"/>
    </xf>
    <xf numFmtId="184" fontId="54" fillId="0" borderId="0" xfId="59" applyNumberFormat="1" applyFont="1">
      <alignment vertical="center"/>
    </xf>
    <xf numFmtId="0" fontId="129" fillId="0" borderId="0" xfId="59" applyFont="1">
      <alignment vertical="center"/>
    </xf>
    <xf numFmtId="0" fontId="76" fillId="0" borderId="0" xfId="44" applyFont="1" applyAlignment="1">
      <alignment horizontal="center" vertical="center"/>
    </xf>
    <xf numFmtId="0" fontId="28" fillId="0" borderId="0" xfId="147" applyFont="1">
      <alignment vertical="center"/>
    </xf>
    <xf numFmtId="0" fontId="45" fillId="0" borderId="0" xfId="147" applyFont="1">
      <alignment vertical="center"/>
    </xf>
    <xf numFmtId="0" fontId="77" fillId="0" borderId="0" xfId="147" applyFont="1">
      <alignment vertical="center"/>
    </xf>
    <xf numFmtId="0" fontId="77" fillId="0" borderId="6" xfId="147" applyFont="1" applyBorder="1" applyAlignment="1">
      <alignment vertical="center" wrapText="1"/>
    </xf>
    <xf numFmtId="0" fontId="76" fillId="0" borderId="0" xfId="147" applyFont="1" applyAlignment="1">
      <alignment horizontal="center" vertical="center"/>
    </xf>
    <xf numFmtId="0" fontId="77" fillId="0" borderId="0" xfId="147" applyFont="1" applyAlignment="1">
      <alignment horizontal="right" vertical="center"/>
    </xf>
    <xf numFmtId="0" fontId="76" fillId="0" borderId="0" xfId="147" applyFont="1">
      <alignment vertical="center"/>
    </xf>
    <xf numFmtId="0" fontId="131" fillId="0" borderId="0" xfId="147" applyFont="1">
      <alignment vertical="center"/>
    </xf>
    <xf numFmtId="0" fontId="77" fillId="0" borderId="7" xfId="147" applyFont="1" applyBorder="1" applyAlignment="1">
      <alignment horizontal="left" vertical="center"/>
    </xf>
    <xf numFmtId="0" fontId="32" fillId="0" borderId="0" xfId="149" applyFont="1">
      <alignment vertical="center"/>
    </xf>
    <xf numFmtId="0" fontId="7" fillId="0" borderId="0" xfId="149">
      <alignment vertical="center"/>
    </xf>
    <xf numFmtId="0" fontId="7" fillId="0" borderId="0" xfId="149" applyAlignment="1">
      <alignment horizontal="center" vertical="center"/>
    </xf>
    <xf numFmtId="0" fontId="161" fillId="0" borderId="0" xfId="149" applyFont="1">
      <alignment vertical="center"/>
    </xf>
    <xf numFmtId="0" fontId="65" fillId="0" borderId="0" xfId="149" applyFont="1">
      <alignment vertical="center"/>
    </xf>
    <xf numFmtId="0" fontId="136" fillId="0" borderId="0" xfId="149" applyFont="1" applyAlignment="1">
      <alignment horizontal="center" vertical="center"/>
    </xf>
    <xf numFmtId="0" fontId="136" fillId="0" borderId="0" xfId="149" applyFont="1">
      <alignment vertical="center"/>
    </xf>
    <xf numFmtId="0" fontId="162" fillId="0" borderId="0" xfId="149" applyFont="1">
      <alignment vertical="center"/>
    </xf>
    <xf numFmtId="0" fontId="144" fillId="0" borderId="0" xfId="149" applyFont="1">
      <alignment vertical="center"/>
    </xf>
    <xf numFmtId="0" fontId="142" fillId="0" borderId="0" xfId="149" applyFont="1">
      <alignment vertical="center"/>
    </xf>
    <xf numFmtId="0" fontId="163" fillId="0" borderId="0" xfId="149" applyFont="1">
      <alignment vertical="center"/>
    </xf>
    <xf numFmtId="0" fontId="141" fillId="0" borderId="0" xfId="149" applyFont="1" applyAlignment="1">
      <alignment vertical="center" wrapText="1"/>
    </xf>
    <xf numFmtId="0" fontId="137" fillId="0" borderId="0" xfId="149" applyFont="1">
      <alignment vertical="center"/>
    </xf>
    <xf numFmtId="0" fontId="137" fillId="0" borderId="0" xfId="149" applyFont="1" applyAlignment="1">
      <alignment vertical="center" wrapText="1"/>
    </xf>
    <xf numFmtId="0" fontId="158" fillId="0" borderId="78" xfId="149" applyFont="1" applyBorder="1">
      <alignment vertical="center"/>
    </xf>
    <xf numFmtId="0" fontId="158" fillId="0" borderId="77" xfId="149" applyFont="1" applyBorder="1">
      <alignment vertical="center"/>
    </xf>
    <xf numFmtId="0" fontId="137" fillId="0" borderId="77" xfId="149" applyFont="1" applyBorder="1" applyAlignment="1">
      <alignment horizontal="center" vertical="center" wrapText="1"/>
    </xf>
    <xf numFmtId="0" fontId="158" fillId="0" borderId="229" xfId="149" applyFont="1" applyBorder="1" applyAlignment="1">
      <alignment horizontal="left" vertical="center"/>
    </xf>
    <xf numFmtId="0" fontId="158" fillId="0" borderId="226" xfId="149" applyFont="1" applyBorder="1" applyAlignment="1">
      <alignment horizontal="left" vertical="center"/>
    </xf>
    <xf numFmtId="0" fontId="158" fillId="0" borderId="226" xfId="149" applyFont="1" applyBorder="1">
      <alignment vertical="center"/>
    </xf>
    <xf numFmtId="0" fontId="137" fillId="0" borderId="224" xfId="149" applyFont="1" applyBorder="1" applyAlignment="1">
      <alignment horizontal="center" vertical="center" wrapText="1"/>
    </xf>
    <xf numFmtId="0" fontId="158" fillId="0" borderId="64" xfId="149" applyFont="1" applyBorder="1">
      <alignment vertical="center"/>
    </xf>
    <xf numFmtId="0" fontId="158" fillId="0" borderId="224" xfId="149" applyFont="1" applyBorder="1">
      <alignment vertical="center"/>
    </xf>
    <xf numFmtId="0" fontId="137" fillId="0" borderId="89" xfId="149" applyFont="1" applyBorder="1" applyAlignment="1">
      <alignment horizontal="center" vertical="center" wrapText="1"/>
    </xf>
    <xf numFmtId="0" fontId="136" fillId="0" borderId="56" xfId="149" applyFont="1" applyBorder="1" applyAlignment="1">
      <alignment horizontal="center" vertical="center"/>
    </xf>
    <xf numFmtId="0" fontId="51" fillId="0" borderId="0" xfId="44" applyFont="1" applyAlignment="1">
      <alignment horizontal="left" vertical="center"/>
    </xf>
    <xf numFmtId="0" fontId="77" fillId="0" borderId="0" xfId="44" applyFont="1" applyAlignment="1">
      <alignment vertical="top" wrapText="1"/>
    </xf>
    <xf numFmtId="0" fontId="77" fillId="0" borderId="51" xfId="44" applyFont="1" applyBorder="1" applyAlignment="1">
      <alignment horizontal="center" vertical="center"/>
    </xf>
    <xf numFmtId="0" fontId="54" fillId="0" borderId="39" xfId="59" applyFont="1" applyBorder="1">
      <alignment vertical="center"/>
    </xf>
    <xf numFmtId="0" fontId="54" fillId="0" borderId="27" xfId="59" applyFont="1" applyBorder="1">
      <alignment vertical="center"/>
    </xf>
    <xf numFmtId="0" fontId="54" fillId="0" borderId="31" xfId="59" applyFont="1" applyBorder="1">
      <alignment vertical="center"/>
    </xf>
    <xf numFmtId="0" fontId="8" fillId="0" borderId="49" xfId="59" applyFont="1" applyBorder="1">
      <alignment vertical="center"/>
    </xf>
    <xf numFmtId="0" fontId="8" fillId="0" borderId="81" xfId="59" applyFont="1" applyBorder="1">
      <alignment vertical="center"/>
    </xf>
    <xf numFmtId="0" fontId="8" fillId="0" borderId="45" xfId="59" applyFont="1" applyBorder="1">
      <alignment vertical="center"/>
    </xf>
    <xf numFmtId="0" fontId="44" fillId="32" borderId="114" xfId="59" applyFont="1" applyFill="1" applyBorder="1">
      <alignment vertical="center"/>
    </xf>
    <xf numFmtId="0" fontId="44" fillId="32" borderId="51" xfId="59" applyFont="1" applyFill="1" applyBorder="1">
      <alignment vertical="center"/>
    </xf>
    <xf numFmtId="0" fontId="44" fillId="32" borderId="93" xfId="59" applyFont="1" applyFill="1" applyBorder="1">
      <alignment vertical="center"/>
    </xf>
    <xf numFmtId="0" fontId="44" fillId="32" borderId="113" xfId="59" applyFont="1" applyFill="1" applyBorder="1">
      <alignment vertical="center"/>
    </xf>
    <xf numFmtId="0" fontId="44" fillId="32" borderId="108" xfId="59" applyFont="1" applyFill="1" applyBorder="1">
      <alignment vertical="center"/>
    </xf>
    <xf numFmtId="0" fontId="44" fillId="32" borderId="6" xfId="59" applyFont="1" applyFill="1" applyBorder="1">
      <alignment vertical="center"/>
    </xf>
    <xf numFmtId="0" fontId="44" fillId="32" borderId="9" xfId="59" applyFont="1" applyFill="1" applyBorder="1">
      <alignment vertical="center"/>
    </xf>
    <xf numFmtId="0" fontId="44" fillId="32" borderId="50" xfId="59" applyFont="1" applyFill="1" applyBorder="1">
      <alignment vertical="center"/>
    </xf>
    <xf numFmtId="0" fontId="54" fillId="32" borderId="108" xfId="59" applyFont="1" applyFill="1" applyBorder="1">
      <alignment vertical="center"/>
    </xf>
    <xf numFmtId="0" fontId="44" fillId="32" borderId="237" xfId="59" applyFont="1" applyFill="1" applyBorder="1">
      <alignment vertical="center"/>
    </xf>
    <xf numFmtId="0" fontId="44" fillId="32" borderId="238" xfId="59" applyFont="1" applyFill="1" applyBorder="1">
      <alignment vertical="center"/>
    </xf>
    <xf numFmtId="0" fontId="44" fillId="32" borderId="239" xfId="59" applyFont="1" applyFill="1" applyBorder="1">
      <alignment vertical="center"/>
    </xf>
    <xf numFmtId="0" fontId="44" fillId="32" borderId="233" xfId="59" applyFont="1" applyFill="1" applyBorder="1">
      <alignment vertical="center"/>
    </xf>
    <xf numFmtId="0" fontId="44" fillId="32" borderId="107" xfId="59" applyFont="1" applyFill="1" applyBorder="1">
      <alignment vertical="center"/>
    </xf>
    <xf numFmtId="0" fontId="44" fillId="32" borderId="83" xfId="59" applyFont="1" applyFill="1" applyBorder="1">
      <alignment vertical="center"/>
    </xf>
    <xf numFmtId="0" fontId="44" fillId="32" borderId="95" xfId="59" applyFont="1" applyFill="1" applyBorder="1">
      <alignment vertical="center"/>
    </xf>
    <xf numFmtId="0" fontId="44" fillId="32" borderId="57" xfId="59" applyFont="1" applyFill="1" applyBorder="1">
      <alignment vertical="center"/>
    </xf>
    <xf numFmtId="0" fontId="54" fillId="0" borderId="58" xfId="59" applyFont="1" applyBorder="1" applyAlignment="1">
      <alignment vertical="center" shrinkToFit="1"/>
    </xf>
    <xf numFmtId="0" fontId="54" fillId="0" borderId="84" xfId="59" applyFont="1" applyBorder="1" applyAlignment="1">
      <alignment vertical="center" shrinkToFit="1"/>
    </xf>
    <xf numFmtId="0" fontId="54" fillId="0" borderId="54" xfId="59" applyFont="1" applyBorder="1" applyAlignment="1">
      <alignment horizontal="center" vertical="center" shrinkToFit="1"/>
    </xf>
    <xf numFmtId="0" fontId="54" fillId="0" borderId="88" xfId="59" applyFont="1" applyBorder="1" applyAlignment="1">
      <alignment vertical="center" shrinkToFit="1"/>
    </xf>
    <xf numFmtId="0" fontId="54" fillId="0" borderId="10" xfId="59" applyFont="1" applyBorder="1" applyAlignment="1">
      <alignment vertical="center" shrinkToFit="1"/>
    </xf>
    <xf numFmtId="0" fontId="54" fillId="0" borderId="71" xfId="59" applyFont="1" applyBorder="1" applyAlignment="1">
      <alignment horizontal="center" vertical="center" shrinkToFit="1"/>
    </xf>
    <xf numFmtId="0" fontId="54" fillId="0" borderId="96" xfId="59" applyFont="1" applyBorder="1" applyAlignment="1">
      <alignment horizontal="center" vertical="center"/>
    </xf>
    <xf numFmtId="0" fontId="54" fillId="0" borderId="94" xfId="59" applyFont="1" applyBorder="1" applyAlignment="1">
      <alignment horizontal="center" vertical="center"/>
    </xf>
    <xf numFmtId="0" fontId="165" fillId="0" borderId="0" xfId="59" applyFont="1">
      <alignment vertical="center"/>
    </xf>
    <xf numFmtId="0" fontId="147" fillId="0" borderId="0" xfId="145" applyFont="1" applyAlignment="1">
      <alignment vertical="center" shrinkToFit="1"/>
    </xf>
    <xf numFmtId="180" fontId="54" fillId="0" borderId="0" xfId="59" applyNumberFormat="1" applyFont="1">
      <alignment vertical="center"/>
    </xf>
    <xf numFmtId="0" fontId="44" fillId="32" borderId="88" xfId="59" applyFont="1" applyFill="1" applyBorder="1">
      <alignment vertical="center"/>
    </xf>
    <xf numFmtId="0" fontId="44" fillId="32" borderId="10" xfId="59" applyFont="1" applyFill="1" applyBorder="1">
      <alignment vertical="center"/>
    </xf>
    <xf numFmtId="0" fontId="44" fillId="32" borderId="71" xfId="59" applyFont="1" applyFill="1" applyBorder="1">
      <alignment vertical="center"/>
    </xf>
    <xf numFmtId="49" fontId="54" fillId="0" borderId="0" xfId="59" applyNumberFormat="1" applyFont="1">
      <alignment vertical="center"/>
    </xf>
    <xf numFmtId="0" fontId="37" fillId="0" borderId="0" xfId="59" applyFont="1" applyAlignment="1">
      <alignment vertical="center" wrapText="1"/>
    </xf>
    <xf numFmtId="0" fontId="44" fillId="32" borderId="82" xfId="59" applyFont="1" applyFill="1" applyBorder="1">
      <alignment vertical="center"/>
    </xf>
    <xf numFmtId="0" fontId="44" fillId="32" borderId="46" xfId="59" applyFont="1" applyFill="1" applyBorder="1">
      <alignment vertical="center"/>
    </xf>
    <xf numFmtId="0" fontId="44" fillId="32" borderId="45" xfId="59" applyFont="1" applyFill="1" applyBorder="1">
      <alignment vertical="center"/>
    </xf>
    <xf numFmtId="0" fontId="51" fillId="0" borderId="244" xfId="59" applyFont="1" applyBorder="1" applyAlignment="1">
      <alignment horizontal="center" vertical="center" textRotation="255"/>
    </xf>
    <xf numFmtId="0" fontId="54" fillId="0" borderId="85" xfId="59" applyFont="1" applyBorder="1" applyAlignment="1">
      <alignment vertical="center" shrinkToFit="1"/>
    </xf>
    <xf numFmtId="0" fontId="37" fillId="0" borderId="0" xfId="59" applyFont="1" applyAlignment="1">
      <alignment horizontal="center" vertical="center" wrapText="1"/>
    </xf>
    <xf numFmtId="190" fontId="54" fillId="0" borderId="0" xfId="59" applyNumberFormat="1" applyFont="1">
      <alignment vertical="center"/>
    </xf>
    <xf numFmtId="190" fontId="54" fillId="0" borderId="129" xfId="59" applyNumberFormat="1" applyFont="1" applyBorder="1">
      <alignment vertical="center"/>
    </xf>
    <xf numFmtId="190" fontId="54" fillId="0" borderId="27" xfId="59" applyNumberFormat="1" applyFont="1" applyBorder="1">
      <alignment vertical="center"/>
    </xf>
    <xf numFmtId="191" fontId="54" fillId="0" borderId="27" xfId="59" applyNumberFormat="1" applyFont="1" applyBorder="1" applyAlignment="1">
      <alignment horizontal="center" vertical="center"/>
    </xf>
    <xf numFmtId="192" fontId="52" fillId="0" borderId="27" xfId="59" applyNumberFormat="1" applyFont="1" applyBorder="1" applyAlignment="1">
      <alignment horizontal="center" vertical="center"/>
    </xf>
    <xf numFmtId="192" fontId="52" fillId="0" borderId="27" xfId="59" applyNumberFormat="1" applyFont="1" applyBorder="1">
      <alignment vertical="center"/>
    </xf>
    <xf numFmtId="191" fontId="54" fillId="0" borderId="27" xfId="59" applyNumberFormat="1" applyFont="1" applyBorder="1">
      <alignment vertical="center"/>
    </xf>
    <xf numFmtId="0" fontId="54" fillId="0" borderId="27" xfId="59" applyFont="1" applyBorder="1" applyAlignment="1">
      <alignment vertical="center" shrinkToFit="1"/>
    </xf>
    <xf numFmtId="0" fontId="54" fillId="0" borderId="31" xfId="59" applyFont="1" applyBorder="1" applyAlignment="1">
      <alignment vertical="center" shrinkToFit="1"/>
    </xf>
    <xf numFmtId="190" fontId="54" fillId="0" borderId="63" xfId="59" applyNumberFormat="1" applyFont="1" applyBorder="1">
      <alignment vertical="center"/>
    </xf>
    <xf numFmtId="190" fontId="54" fillId="0" borderId="233" xfId="59" applyNumberFormat="1" applyFont="1" applyBorder="1">
      <alignment vertical="center"/>
    </xf>
    <xf numFmtId="191" fontId="54" fillId="0" borderId="232" xfId="59" applyNumberFormat="1" applyFont="1" applyBorder="1" applyAlignment="1">
      <alignment horizontal="center" vertical="center"/>
    </xf>
    <xf numFmtId="192" fontId="52" fillId="0" borderId="232" xfId="59" applyNumberFormat="1" applyFont="1" applyBorder="1" applyAlignment="1">
      <alignment horizontal="center" vertical="center"/>
    </xf>
    <xf numFmtId="192" fontId="52" fillId="0" borderId="232" xfId="59" applyNumberFormat="1" applyFont="1" applyBorder="1">
      <alignment vertical="center"/>
    </xf>
    <xf numFmtId="0" fontId="54" fillId="0" borderId="232" xfId="59" applyFont="1" applyBorder="1" applyAlignment="1">
      <alignment horizontal="center" vertical="center"/>
    </xf>
    <xf numFmtId="191" fontId="54" fillId="0" borderId="232" xfId="59" applyNumberFormat="1" applyFont="1" applyBorder="1">
      <alignment vertical="center"/>
    </xf>
    <xf numFmtId="0" fontId="54" fillId="0" borderId="234" xfId="59" applyFont="1" applyBorder="1" applyAlignment="1">
      <alignment horizontal="center" vertical="center"/>
    </xf>
    <xf numFmtId="0" fontId="54" fillId="0" borderId="233" xfId="59" applyFont="1" applyBorder="1" applyAlignment="1">
      <alignment horizontal="center" vertical="center"/>
    </xf>
    <xf numFmtId="0" fontId="54" fillId="0" borderId="234" xfId="59" applyFont="1" applyBorder="1" applyAlignment="1">
      <alignment vertical="center" shrinkToFit="1"/>
    </xf>
    <xf numFmtId="0" fontId="54" fillId="0" borderId="30" xfId="59" applyFont="1" applyBorder="1" applyAlignment="1">
      <alignment vertical="center" shrinkToFit="1"/>
    </xf>
    <xf numFmtId="190" fontId="54" fillId="0" borderId="5" xfId="59" applyNumberFormat="1" applyFont="1" applyBorder="1">
      <alignment vertical="center"/>
    </xf>
    <xf numFmtId="191" fontId="54" fillId="0" borderId="0" xfId="59" applyNumberFormat="1" applyFont="1" applyAlignment="1">
      <alignment horizontal="center" vertical="center"/>
    </xf>
    <xf numFmtId="192" fontId="52" fillId="0" borderId="0" xfId="59" applyNumberFormat="1" applyFont="1" applyAlignment="1">
      <alignment horizontal="center" vertical="center"/>
    </xf>
    <xf numFmtId="192" fontId="52" fillId="0" borderId="0" xfId="59" applyNumberFormat="1" applyFont="1">
      <alignment vertical="center"/>
    </xf>
    <xf numFmtId="191" fontId="54" fillId="0" borderId="0" xfId="59" applyNumberFormat="1" applyFont="1">
      <alignment vertical="center"/>
    </xf>
    <xf numFmtId="0" fontId="54" fillId="0" borderId="4" xfId="59" applyFont="1" applyBorder="1" applyAlignment="1">
      <alignment vertical="center" shrinkToFit="1"/>
    </xf>
    <xf numFmtId="193" fontId="51" fillId="0" borderId="0" xfId="59" applyNumberFormat="1" applyFont="1">
      <alignment vertical="center"/>
    </xf>
    <xf numFmtId="192" fontId="51" fillId="0" borderId="0" xfId="59" applyNumberFormat="1" applyFont="1">
      <alignment vertical="center"/>
    </xf>
    <xf numFmtId="0" fontId="51" fillId="0" borderId="0" xfId="59" applyFont="1" applyAlignment="1">
      <alignment horizontal="center" vertical="center"/>
    </xf>
    <xf numFmtId="191" fontId="51" fillId="0" borderId="0" xfId="59" applyNumberFormat="1" applyFont="1">
      <alignment vertical="center"/>
    </xf>
    <xf numFmtId="0" fontId="51" fillId="0" borderId="4" xfId="59" applyFont="1" applyBorder="1" applyAlignment="1">
      <alignment horizontal="center" vertical="center"/>
    </xf>
    <xf numFmtId="0" fontId="51" fillId="0" borderId="5" xfId="59" applyFont="1" applyBorder="1" applyAlignment="1">
      <alignment horizontal="center" vertical="center"/>
    </xf>
    <xf numFmtId="194" fontId="51" fillId="0" borderId="0" xfId="59" applyNumberFormat="1" applyFont="1">
      <alignment vertical="center"/>
    </xf>
    <xf numFmtId="0" fontId="51" fillId="0" borderId="0" xfId="59" applyFont="1" applyAlignment="1">
      <alignment horizontal="center" vertical="center" wrapText="1"/>
    </xf>
    <xf numFmtId="0" fontId="51" fillId="0" borderId="6" xfId="59" applyFont="1" applyBorder="1" applyAlignment="1">
      <alignment horizontal="centerContinuous" vertical="center" wrapText="1"/>
    </xf>
    <xf numFmtId="0" fontId="37" fillId="0" borderId="63" xfId="59" applyFont="1" applyBorder="1" applyAlignment="1">
      <alignment horizontal="center" vertical="center" wrapText="1"/>
    </xf>
    <xf numFmtId="0" fontId="37" fillId="34" borderId="3" xfId="59" applyFont="1" applyFill="1" applyBorder="1" applyAlignment="1">
      <alignment horizontal="center" vertical="center" wrapText="1"/>
    </xf>
    <xf numFmtId="190" fontId="54" fillId="34" borderId="1" xfId="59" applyNumberFormat="1" applyFont="1" applyFill="1" applyBorder="1">
      <alignment vertical="center"/>
    </xf>
    <xf numFmtId="190" fontId="54" fillId="29" borderId="3" xfId="59" applyNumberFormat="1" applyFont="1" applyFill="1" applyBorder="1">
      <alignment vertical="center"/>
    </xf>
    <xf numFmtId="0" fontId="54" fillId="29" borderId="1" xfId="59" applyFont="1" applyFill="1" applyBorder="1" applyAlignment="1">
      <alignment vertical="center" shrinkToFit="1"/>
    </xf>
    <xf numFmtId="0" fontId="50" fillId="0" borderId="0" xfId="59" applyFont="1" applyAlignment="1">
      <alignment horizontal="left" vertical="top" wrapText="1"/>
    </xf>
    <xf numFmtId="190" fontId="50" fillId="0" borderId="0" xfId="59" applyNumberFormat="1" applyFont="1">
      <alignment vertical="center"/>
    </xf>
    <xf numFmtId="190" fontId="51" fillId="0" borderId="232" xfId="59" applyNumberFormat="1" applyFont="1" applyBorder="1">
      <alignment vertical="center"/>
    </xf>
    <xf numFmtId="0" fontId="51" fillId="0" borderId="234" xfId="59" applyFont="1" applyBorder="1">
      <alignment vertical="center"/>
    </xf>
    <xf numFmtId="0" fontId="51" fillId="0" borderId="0" xfId="59" applyFont="1" applyAlignment="1">
      <alignment vertical="center" wrapText="1"/>
    </xf>
    <xf numFmtId="0" fontId="51" fillId="0" borderId="4" xfId="59" applyFont="1" applyBorder="1">
      <alignment vertical="center"/>
    </xf>
    <xf numFmtId="0" fontId="54" fillId="0" borderId="4" xfId="59" applyFont="1" applyBorder="1">
      <alignment vertical="center"/>
    </xf>
    <xf numFmtId="0" fontId="37" fillId="0" borderId="0" xfId="59" applyFont="1" applyAlignment="1">
      <alignment horizontal="centerContinuous" vertical="center" wrapText="1"/>
    </xf>
    <xf numFmtId="0" fontId="37" fillId="0" borderId="0" xfId="59" applyFont="1">
      <alignment vertical="center"/>
    </xf>
    <xf numFmtId="0" fontId="51" fillId="0" borderId="2" xfId="59" applyFont="1" applyBorder="1" applyAlignment="1">
      <alignment vertical="center" wrapText="1"/>
    </xf>
    <xf numFmtId="0" fontId="51" fillId="0" borderId="1" xfId="59" applyFont="1" applyBorder="1">
      <alignment vertical="center"/>
    </xf>
    <xf numFmtId="0" fontId="37" fillId="0" borderId="0" xfId="59" applyFont="1" applyAlignment="1">
      <alignment horizontal="centerContinuous" vertical="center"/>
    </xf>
    <xf numFmtId="190" fontId="54" fillId="0" borderId="59" xfId="59" applyNumberFormat="1" applyFont="1" applyBorder="1">
      <alignment vertical="center"/>
    </xf>
    <xf numFmtId="190" fontId="54" fillId="0" borderId="29" xfId="59" applyNumberFormat="1" applyFont="1" applyBorder="1">
      <alignment vertical="center"/>
    </xf>
    <xf numFmtId="191" fontId="54" fillId="0" borderId="29" xfId="59" applyNumberFormat="1" applyFont="1" applyBorder="1">
      <alignment vertical="center"/>
    </xf>
    <xf numFmtId="0" fontId="168" fillId="0" borderId="29" xfId="59" applyFont="1" applyBorder="1" applyAlignment="1">
      <alignment vertical="center" wrapText="1"/>
    </xf>
    <xf numFmtId="0" fontId="54" fillId="0" borderId="29" xfId="59" applyFont="1" applyBorder="1">
      <alignment vertical="center"/>
    </xf>
    <xf numFmtId="1" fontId="54" fillId="0" borderId="29" xfId="59" applyNumberFormat="1" applyFont="1" applyBorder="1" applyAlignment="1">
      <alignment horizontal="center" vertical="center"/>
    </xf>
    <xf numFmtId="178" fontId="165" fillId="0" borderId="29" xfId="59" applyNumberFormat="1" applyFont="1" applyBorder="1" applyAlignment="1">
      <alignment horizontal="right" vertical="center"/>
    </xf>
    <xf numFmtId="0" fontId="165" fillId="0" borderId="29" xfId="59" applyFont="1" applyBorder="1" applyAlignment="1">
      <alignment horizontal="center" vertical="center"/>
    </xf>
    <xf numFmtId="0" fontId="54" fillId="0" borderId="29" xfId="59" applyFont="1" applyBorder="1" applyAlignment="1">
      <alignment vertical="center" shrinkToFit="1"/>
    </xf>
    <xf numFmtId="0" fontId="54" fillId="0" borderId="28" xfId="59" applyFont="1" applyBorder="1" applyAlignment="1">
      <alignment vertical="center" shrinkToFit="1"/>
    </xf>
    <xf numFmtId="0" fontId="168" fillId="0" borderId="0" xfId="59" applyFont="1" applyAlignment="1">
      <alignment vertical="center" wrapText="1"/>
    </xf>
    <xf numFmtId="1" fontId="54" fillId="0" borderId="0" xfId="59" applyNumberFormat="1" applyFont="1" applyAlignment="1">
      <alignment horizontal="center" vertical="center"/>
    </xf>
    <xf numFmtId="178" fontId="165" fillId="0" borderId="0" xfId="59" applyNumberFormat="1" applyFont="1" applyAlignment="1">
      <alignment horizontal="right" vertical="center"/>
    </xf>
    <xf numFmtId="0" fontId="165" fillId="0" borderId="0" xfId="59" applyFont="1" applyAlignment="1">
      <alignment horizontal="center" vertical="center"/>
    </xf>
    <xf numFmtId="1" fontId="165" fillId="0" borderId="0" xfId="59" applyNumberFormat="1" applyFont="1">
      <alignment vertical="center"/>
    </xf>
    <xf numFmtId="178" fontId="165" fillId="0" borderId="0" xfId="59" applyNumberFormat="1" applyFont="1">
      <alignment vertical="center"/>
    </xf>
    <xf numFmtId="189" fontId="54" fillId="0" borderId="0" xfId="59" applyNumberFormat="1" applyFont="1">
      <alignment vertical="center"/>
    </xf>
    <xf numFmtId="178" fontId="54" fillId="0" borderId="0" xfId="59" applyNumberFormat="1" applyFont="1">
      <alignment vertical="center"/>
    </xf>
    <xf numFmtId="0" fontId="54" fillId="36" borderId="247" xfId="59" applyFont="1" applyFill="1" applyBorder="1">
      <alignment vertical="center"/>
    </xf>
    <xf numFmtId="0" fontId="54" fillId="36" borderId="248" xfId="59" applyFont="1" applyFill="1" applyBorder="1" applyAlignment="1">
      <alignment vertical="center" shrinkToFit="1"/>
    </xf>
    <xf numFmtId="0" fontId="54" fillId="36" borderId="248" xfId="59" applyFont="1" applyFill="1" applyBorder="1" applyAlignment="1">
      <alignment horizontal="center" vertical="center"/>
    </xf>
    <xf numFmtId="0" fontId="55" fillId="36" borderId="248" xfId="59" applyFont="1" applyFill="1" applyBorder="1" applyAlignment="1">
      <alignment horizontal="center" vertical="center"/>
    </xf>
    <xf numFmtId="0" fontId="54" fillId="36" borderId="249" xfId="59" applyFont="1" applyFill="1" applyBorder="1" applyAlignment="1">
      <alignment vertical="center" shrinkToFit="1"/>
    </xf>
    <xf numFmtId="0" fontId="54" fillId="36" borderId="250" xfId="59" applyFont="1" applyFill="1" applyBorder="1" applyAlignment="1">
      <alignment horizontal="left" vertical="center"/>
    </xf>
    <xf numFmtId="0" fontId="54" fillId="36" borderId="251" xfId="59" applyFont="1" applyFill="1" applyBorder="1" applyAlignment="1">
      <alignment vertical="center" shrinkToFit="1"/>
    </xf>
    <xf numFmtId="192" fontId="54" fillId="0" borderId="0" xfId="59" applyNumberFormat="1" applyFont="1">
      <alignment vertical="center"/>
    </xf>
    <xf numFmtId="0" fontId="54" fillId="36" borderId="250" xfId="59" applyFont="1" applyFill="1" applyBorder="1">
      <alignment vertical="center"/>
    </xf>
    <xf numFmtId="0" fontId="165" fillId="36" borderId="250" xfId="59" applyFont="1" applyFill="1" applyBorder="1">
      <alignment vertical="center"/>
    </xf>
    <xf numFmtId="0" fontId="54" fillId="36" borderId="0" xfId="59" applyFont="1" applyFill="1" applyAlignment="1">
      <alignment vertical="center" shrinkToFit="1"/>
    </xf>
    <xf numFmtId="0" fontId="54" fillId="36" borderId="0" xfId="59" applyFont="1" applyFill="1">
      <alignment vertical="center"/>
    </xf>
    <xf numFmtId="0" fontId="61" fillId="36" borderId="0" xfId="145" applyFont="1" applyFill="1">
      <alignment vertical="center"/>
    </xf>
    <xf numFmtId="0" fontId="169" fillId="36" borderId="0" xfId="145" applyFont="1" applyFill="1">
      <alignment vertical="center"/>
    </xf>
    <xf numFmtId="0" fontId="168" fillId="0" borderId="0" xfId="59" applyFont="1" applyAlignment="1">
      <alignment horizontal="center" vertical="center" wrapText="1"/>
    </xf>
    <xf numFmtId="0" fontId="52" fillId="0" borderId="0" xfId="59" applyFont="1" applyAlignment="1">
      <alignment horizontal="center" vertical="center" wrapText="1"/>
    </xf>
    <xf numFmtId="0" fontId="170" fillId="0" borderId="2" xfId="145" applyFont="1" applyBorder="1" applyAlignment="1">
      <alignment horizontal="right" vertical="center"/>
    </xf>
    <xf numFmtId="0" fontId="54" fillId="36" borderId="0" xfId="59" applyFont="1" applyFill="1" applyAlignment="1">
      <alignment horizontal="center" vertical="center"/>
    </xf>
    <xf numFmtId="0" fontId="54" fillId="36" borderId="250" xfId="59" applyFont="1" applyFill="1" applyBorder="1" applyAlignment="1">
      <alignment vertical="center" shrinkToFit="1"/>
    </xf>
    <xf numFmtId="0" fontId="55" fillId="36" borderId="0" xfId="59" applyFont="1" applyFill="1" applyAlignment="1">
      <alignment horizontal="center" vertical="center"/>
    </xf>
    <xf numFmtId="0" fontId="54" fillId="0" borderId="238" xfId="59" applyFont="1" applyBorder="1" applyAlignment="1">
      <alignment vertical="center" shrinkToFit="1"/>
    </xf>
    <xf numFmtId="0" fontId="54" fillId="36" borderId="0" xfId="59" applyFont="1" applyFill="1" applyAlignment="1">
      <alignment horizontal="left" vertical="center"/>
    </xf>
    <xf numFmtId="0" fontId="54" fillId="36" borderId="251" xfId="59" applyFont="1" applyFill="1" applyBorder="1" applyAlignment="1">
      <alignment vertical="center" textRotation="255" shrinkToFit="1"/>
    </xf>
    <xf numFmtId="0" fontId="7" fillId="36" borderId="0" xfId="43" applyFill="1">
      <alignment vertical="center"/>
    </xf>
    <xf numFmtId="0" fontId="54" fillId="36" borderId="0" xfId="59" applyFont="1" applyFill="1" applyAlignment="1">
      <alignment horizontal="centerContinuous" vertical="center"/>
    </xf>
    <xf numFmtId="0" fontId="147" fillId="0" borderId="0" xfId="145" applyFont="1" applyAlignment="1" applyProtection="1">
      <alignment vertical="center" shrinkToFit="1"/>
      <protection locked="0"/>
    </xf>
    <xf numFmtId="0" fontId="67" fillId="0" borderId="0" xfId="145" applyFont="1">
      <alignment vertical="center"/>
    </xf>
    <xf numFmtId="0" fontId="172" fillId="0" borderId="0" xfId="145" applyFont="1">
      <alignment vertical="center"/>
    </xf>
    <xf numFmtId="0" fontId="118" fillId="0" borderId="0" xfId="145" applyFont="1">
      <alignment vertical="center"/>
    </xf>
    <xf numFmtId="185" fontId="146" fillId="0" borderId="0" xfId="145" applyNumberFormat="1" applyFont="1" applyAlignment="1">
      <alignment horizontal="right" vertical="center" shrinkToFit="1"/>
    </xf>
    <xf numFmtId="0" fontId="147" fillId="0" borderId="0" xfId="145" applyFont="1" applyAlignment="1">
      <alignment horizontal="center" vertical="center" shrinkToFit="1"/>
    </xf>
    <xf numFmtId="0" fontId="147" fillId="0" borderId="0" xfId="145" applyFont="1" applyProtection="1">
      <alignment vertical="center"/>
      <protection locked="0"/>
    </xf>
    <xf numFmtId="0" fontId="118" fillId="0" borderId="0" xfId="145" applyFont="1" applyAlignment="1">
      <alignment horizontal="left" vertical="center"/>
    </xf>
    <xf numFmtId="186" fontId="146" fillId="0" borderId="0" xfId="145" applyNumberFormat="1" applyFont="1">
      <alignment vertical="center"/>
    </xf>
    <xf numFmtId="0" fontId="77" fillId="0" borderId="6" xfId="44" applyFont="1" applyBorder="1" applyAlignment="1">
      <alignment horizontal="center" vertical="center"/>
    </xf>
    <xf numFmtId="0" fontId="137" fillId="0" borderId="0" xfId="146" applyFont="1" applyAlignment="1">
      <alignment horizontal="center" vertical="center" wrapText="1"/>
    </xf>
    <xf numFmtId="0" fontId="77" fillId="0" borderId="0" xfId="147" applyFont="1" applyAlignment="1">
      <alignment vertical="center" wrapText="1"/>
    </xf>
    <xf numFmtId="0" fontId="77" fillId="0" borderId="6" xfId="147" applyFont="1" applyBorder="1" applyAlignment="1">
      <alignment horizontal="center" vertical="center"/>
    </xf>
    <xf numFmtId="0" fontId="7" fillId="0" borderId="0" xfId="149" applyAlignment="1">
      <alignment horizontal="left" vertical="center"/>
    </xf>
    <xf numFmtId="0" fontId="136" fillId="0" borderId="0" xfId="149" applyFont="1" applyAlignment="1">
      <alignment horizontal="left" vertical="center"/>
    </xf>
    <xf numFmtId="0" fontId="137" fillId="0" borderId="0" xfId="149" applyFont="1" applyAlignment="1">
      <alignment horizontal="right" vertical="center"/>
    </xf>
    <xf numFmtId="0" fontId="136" fillId="0" borderId="224" xfId="149" applyFont="1" applyBorder="1" applyAlignment="1">
      <alignment horizontal="center" vertical="center"/>
    </xf>
    <xf numFmtId="0" fontId="136" fillId="0" borderId="64" xfId="149" applyFont="1" applyBorder="1" applyAlignment="1">
      <alignment horizontal="center" vertical="center"/>
    </xf>
    <xf numFmtId="0" fontId="136" fillId="0" borderId="0" xfId="42" applyFont="1" applyAlignment="1">
      <alignment horizontal="center" vertical="center"/>
    </xf>
    <xf numFmtId="0" fontId="136" fillId="0" borderId="0" xfId="42" applyFont="1" applyAlignment="1">
      <alignment horizontal="left" vertical="center"/>
    </xf>
    <xf numFmtId="0" fontId="129" fillId="0" borderId="6" xfId="59" applyFont="1" applyBorder="1" applyAlignment="1" applyProtection="1">
      <alignment horizontal="center" vertical="center"/>
      <protection locked="0"/>
    </xf>
    <xf numFmtId="0" fontId="129" fillId="0" borderId="0" xfId="59" applyFont="1" applyAlignment="1">
      <alignment horizontal="center" vertical="center"/>
    </xf>
    <xf numFmtId="49" fontId="175" fillId="0" borderId="0" xfId="151" applyNumberFormat="1" applyFont="1">
      <alignment vertical="center"/>
    </xf>
    <xf numFmtId="49" fontId="45" fillId="0" borderId="132" xfId="151" applyNumberFormat="1" applyFont="1" applyBorder="1">
      <alignment vertical="center"/>
    </xf>
    <xf numFmtId="49" fontId="45" fillId="0" borderId="132" xfId="151" applyNumberFormat="1" applyFont="1" applyBorder="1" applyAlignment="1">
      <alignment vertical="center" shrinkToFit="1"/>
    </xf>
    <xf numFmtId="0" fontId="176" fillId="24" borderId="0" xfId="152" applyFont="1" applyFill="1" applyAlignment="1">
      <alignment horizontal="left" vertical="center"/>
    </xf>
    <xf numFmtId="0" fontId="37" fillId="0" borderId="0" xfId="152" applyFont="1" applyAlignment="1">
      <alignment horizontal="center" vertical="center"/>
    </xf>
    <xf numFmtId="0" fontId="7" fillId="0" borderId="0" xfId="152" applyAlignment="1">
      <alignment horizontal="center" vertical="center"/>
    </xf>
    <xf numFmtId="0" fontId="37" fillId="0" borderId="0" xfId="152" applyFont="1" applyAlignment="1">
      <alignment vertical="center"/>
    </xf>
    <xf numFmtId="0" fontId="37" fillId="0" borderId="0" xfId="152" applyFont="1" applyAlignment="1">
      <alignment vertical="center" wrapText="1"/>
    </xf>
    <xf numFmtId="0" fontId="37" fillId="0" borderId="228" xfId="152" applyFont="1" applyBorder="1" applyAlignment="1">
      <alignment horizontal="center" vertical="center"/>
    </xf>
    <xf numFmtId="0" fontId="37" fillId="0" borderId="68" xfId="152" applyFont="1" applyBorder="1" applyAlignment="1">
      <alignment horizontal="center" vertical="center"/>
    </xf>
    <xf numFmtId="0" fontId="37" fillId="0" borderId="227" xfId="152" applyFont="1" applyBorder="1" applyAlignment="1">
      <alignment horizontal="left" vertical="center"/>
    </xf>
    <xf numFmtId="49" fontId="37" fillId="0" borderId="226" xfId="152" applyNumberFormat="1" applyFont="1" applyBorder="1" applyAlignment="1" applyProtection="1">
      <alignment horizontal="center" vertical="center"/>
      <protection locked="0"/>
    </xf>
    <xf numFmtId="0" fontId="37" fillId="0" borderId="226" xfId="152" applyFont="1" applyBorder="1" applyAlignment="1">
      <alignment horizontal="center" vertical="center"/>
    </xf>
    <xf numFmtId="0" fontId="37" fillId="0" borderId="226" xfId="152" applyFont="1" applyBorder="1" applyAlignment="1">
      <alignment horizontal="left" vertical="center"/>
    </xf>
    <xf numFmtId="0" fontId="37" fillId="0" borderId="225" xfId="152" applyFont="1" applyBorder="1" applyAlignment="1">
      <alignment horizontal="left" vertical="center"/>
    </xf>
    <xf numFmtId="0" fontId="37" fillId="0" borderId="4" xfId="152" applyFont="1" applyBorder="1" applyAlignment="1" applyProtection="1">
      <alignment horizontal="center" vertical="center"/>
      <protection locked="0"/>
    </xf>
    <xf numFmtId="49" fontId="37" fillId="0" borderId="0" xfId="151" applyNumberFormat="1" applyFont="1" applyAlignment="1">
      <alignment horizontal="left" vertical="center"/>
    </xf>
    <xf numFmtId="0" fontId="7" fillId="0" borderId="87" xfId="152" applyBorder="1" applyAlignment="1" applyProtection="1">
      <alignment horizontal="center" vertical="center"/>
      <protection locked="0"/>
    </xf>
    <xf numFmtId="49" fontId="37" fillId="0" borderId="0" xfId="151" applyNumberFormat="1" applyFont="1" applyAlignment="1">
      <alignment horizontal="center" vertical="center" shrinkToFit="1"/>
    </xf>
    <xf numFmtId="0" fontId="176" fillId="24" borderId="223" xfId="152" applyFont="1" applyFill="1" applyBorder="1" applyAlignment="1">
      <alignment horizontal="center" vertical="center"/>
    </xf>
    <xf numFmtId="0" fontId="37" fillId="0" borderId="7" xfId="152" applyFont="1" applyBorder="1" applyAlignment="1">
      <alignment horizontal="center" vertical="center"/>
    </xf>
    <xf numFmtId="0" fontId="37" fillId="0" borderId="4" xfId="152" applyFont="1" applyBorder="1" applyAlignment="1">
      <alignment horizontal="center" vertical="center"/>
    </xf>
    <xf numFmtId="0" fontId="37" fillId="0" borderId="226" xfId="152" applyFont="1" applyBorder="1" applyAlignment="1">
      <alignment horizontal="left"/>
    </xf>
    <xf numFmtId="0" fontId="37" fillId="0" borderId="225" xfId="152" applyFont="1" applyBorder="1" applyAlignment="1">
      <alignment horizontal="left"/>
    </xf>
    <xf numFmtId="0" fontId="37" fillId="0" borderId="42" xfId="152" applyFont="1" applyBorder="1" applyAlignment="1">
      <alignment horizontal="center" vertical="center"/>
    </xf>
    <xf numFmtId="0" fontId="37" fillId="0" borderId="0" xfId="152" applyFont="1"/>
    <xf numFmtId="0" fontId="37" fillId="0" borderId="232" xfId="152" applyFont="1" applyBorder="1" applyAlignment="1">
      <alignment horizontal="left"/>
    </xf>
    <xf numFmtId="0" fontId="37" fillId="0" borderId="5" xfId="152" applyFont="1" applyBorder="1"/>
    <xf numFmtId="0" fontId="37" fillId="0" borderId="66" xfId="152" applyFont="1" applyBorder="1" applyAlignment="1" applyProtection="1">
      <alignment horizontal="center" vertical="center"/>
      <protection locked="0"/>
    </xf>
    <xf numFmtId="0" fontId="37" fillId="0" borderId="67" xfId="152" applyFont="1" applyBorder="1" applyAlignment="1" applyProtection="1">
      <alignment horizontal="center" vertical="center"/>
      <protection locked="0"/>
    </xf>
    <xf numFmtId="0" fontId="37" fillId="0" borderId="232" xfId="152" applyFont="1" applyBorder="1" applyAlignment="1" applyProtection="1">
      <alignment horizontal="center" vertical="center"/>
      <protection locked="0"/>
    </xf>
    <xf numFmtId="0" fontId="37" fillId="0" borderId="233" xfId="152" applyFont="1" applyBorder="1" applyAlignment="1" applyProtection="1">
      <alignment horizontal="center" vertical="center"/>
      <protection locked="0"/>
    </xf>
    <xf numFmtId="0" fontId="37" fillId="0" borderId="226" xfId="152" applyFont="1" applyBorder="1" applyAlignment="1" applyProtection="1">
      <alignment horizontal="left" vertical="center"/>
      <protection locked="0"/>
    </xf>
    <xf numFmtId="0" fontId="37" fillId="0" borderId="0" xfId="152" applyFont="1" applyAlignment="1">
      <alignment horizontal="left" vertical="center"/>
    </xf>
    <xf numFmtId="0" fontId="37" fillId="0" borderId="225" xfId="152" applyFont="1" applyBorder="1" applyAlignment="1">
      <alignment horizontal="center" vertical="center"/>
    </xf>
    <xf numFmtId="0" fontId="37" fillId="0" borderId="6" xfId="152" applyFont="1" applyBorder="1" applyAlignment="1">
      <alignment horizontal="center" vertical="center"/>
    </xf>
    <xf numFmtId="0" fontId="37" fillId="0" borderId="5" xfId="152" applyFont="1" applyBorder="1" applyAlignment="1">
      <alignment horizontal="center" vertical="center"/>
    </xf>
    <xf numFmtId="0" fontId="37" fillId="0" borderId="224" xfId="152" applyFont="1" applyBorder="1" applyAlignment="1">
      <alignment horizontal="center" vertical="center"/>
    </xf>
    <xf numFmtId="0" fontId="37" fillId="0" borderId="232" xfId="152" applyFont="1" applyBorder="1" applyAlignment="1">
      <alignment horizontal="center" vertical="center"/>
    </xf>
    <xf numFmtId="0" fontId="37" fillId="0" borderId="233" xfId="152" applyFont="1" applyBorder="1" applyAlignment="1">
      <alignment horizontal="center" vertical="center"/>
    </xf>
    <xf numFmtId="0" fontId="37" fillId="0" borderId="7" xfId="152" applyFont="1" applyBorder="1" applyAlignment="1" applyProtection="1">
      <alignment horizontal="center" vertical="center"/>
      <protection locked="0"/>
    </xf>
    <xf numFmtId="0" fontId="37" fillId="0" borderId="227" xfId="143" applyFont="1" applyBorder="1" applyAlignment="1">
      <alignment horizontal="left" vertical="center" shrinkToFit="1"/>
    </xf>
    <xf numFmtId="0" fontId="37" fillId="0" borderId="234" xfId="152" applyFont="1" applyBorder="1" applyAlignment="1" applyProtection="1">
      <alignment horizontal="center" vertical="center"/>
      <protection locked="0"/>
    </xf>
    <xf numFmtId="0" fontId="37" fillId="0" borderId="6" xfId="154" applyFont="1" applyBorder="1" applyAlignment="1">
      <alignment horizontal="center" vertical="center"/>
    </xf>
    <xf numFmtId="0" fontId="52" fillId="0" borderId="6" xfId="154" applyFont="1" applyBorder="1" applyAlignment="1">
      <alignment horizontal="center" vertical="center" wrapText="1"/>
    </xf>
    <xf numFmtId="0" fontId="37" fillId="0" borderId="6" xfId="152" applyFont="1" applyBorder="1" applyAlignment="1">
      <alignment horizontal="center" vertical="center" wrapText="1"/>
    </xf>
    <xf numFmtId="0" fontId="45" fillId="0" borderId="0" xfId="152" applyFont="1" applyAlignment="1">
      <alignment horizontal="left" vertical="center"/>
    </xf>
    <xf numFmtId="0" fontId="37" fillId="0" borderId="0" xfId="152" applyFont="1" applyAlignment="1">
      <alignment horizontal="center" vertical="center" wrapText="1"/>
    </xf>
    <xf numFmtId="0" fontId="37" fillId="24" borderId="228" xfId="152" applyFont="1" applyFill="1" applyBorder="1" applyAlignment="1">
      <alignment horizontal="center" vertical="center"/>
    </xf>
    <xf numFmtId="0" fontId="37" fillId="24" borderId="68" xfId="152" applyFont="1" applyFill="1" applyBorder="1" applyAlignment="1">
      <alignment horizontal="center" vertical="center"/>
    </xf>
    <xf numFmtId="0" fontId="37" fillId="24" borderId="223" xfId="152" applyFont="1" applyFill="1" applyBorder="1" applyAlignment="1">
      <alignment horizontal="center" vertical="center"/>
    </xf>
    <xf numFmtId="0" fontId="37" fillId="0" borderId="238" xfId="152" applyFont="1" applyBorder="1" applyAlignment="1">
      <alignment horizontal="center" vertical="center"/>
    </xf>
    <xf numFmtId="0" fontId="37" fillId="0" borderId="0" xfId="152" applyFont="1" applyAlignment="1">
      <alignment horizontal="center"/>
    </xf>
    <xf numFmtId="0" fontId="37" fillId="0" borderId="0" xfId="152" applyFont="1" applyAlignment="1">
      <alignment horizontal="left"/>
    </xf>
    <xf numFmtId="0" fontId="46" fillId="0" borderId="224" xfId="155" applyFont="1" applyBorder="1" applyAlignment="1">
      <alignment horizontal="left" vertical="center"/>
    </xf>
    <xf numFmtId="0" fontId="46" fillId="0" borderId="223" xfId="155" applyFont="1" applyBorder="1" applyAlignment="1">
      <alignment horizontal="left" vertical="center"/>
    </xf>
    <xf numFmtId="0" fontId="46" fillId="0" borderId="7" xfId="155" applyFont="1" applyBorder="1" applyAlignment="1">
      <alignment horizontal="center" vertical="center"/>
    </xf>
    <xf numFmtId="0" fontId="46" fillId="0" borderId="224" xfId="155" applyFont="1" applyBorder="1" applyAlignment="1">
      <alignment horizontal="center" vertical="center"/>
    </xf>
    <xf numFmtId="0" fontId="46" fillId="0" borderId="7" xfId="155" applyFont="1" applyBorder="1" applyAlignment="1">
      <alignment horizontal="right" vertical="center"/>
    </xf>
    <xf numFmtId="0" fontId="46" fillId="0" borderId="224" xfId="155" applyFont="1" applyBorder="1" applyAlignment="1">
      <alignment horizontal="right" vertical="center"/>
    </xf>
    <xf numFmtId="0" fontId="46" fillId="0" borderId="223" xfId="155" applyFont="1" applyBorder="1" applyAlignment="1">
      <alignment horizontal="right" vertical="center"/>
    </xf>
    <xf numFmtId="0" fontId="37" fillId="0" borderId="0" xfId="152" applyFont="1" applyAlignment="1">
      <alignment horizontal="center" vertical="center" textRotation="255" wrapText="1"/>
    </xf>
    <xf numFmtId="0" fontId="52" fillId="0" borderId="0" xfId="152" applyFont="1" applyAlignment="1">
      <alignment horizontal="center" vertical="center"/>
    </xf>
    <xf numFmtId="0" fontId="46" fillId="0" borderId="0" xfId="155" applyFont="1" applyAlignment="1">
      <alignment horizontal="left" vertical="center"/>
    </xf>
    <xf numFmtId="0" fontId="46" fillId="0" borderId="0" xfId="155" applyFont="1" applyAlignment="1">
      <alignment horizontal="right" vertical="center"/>
    </xf>
    <xf numFmtId="0" fontId="37" fillId="0" borderId="69" xfId="152" applyFont="1" applyBorder="1" applyAlignment="1">
      <alignment horizontal="center" vertical="center"/>
    </xf>
    <xf numFmtId="0" fontId="37" fillId="0" borderId="0" xfId="152" applyFont="1" applyAlignment="1" applyProtection="1">
      <alignment horizontal="center" vertical="center"/>
      <protection locked="0"/>
    </xf>
    <xf numFmtId="0" fontId="7" fillId="0" borderId="0" xfId="152" applyAlignment="1">
      <alignment horizontal="left" vertical="center"/>
    </xf>
    <xf numFmtId="0" fontId="37" fillId="0" borderId="137" xfId="152" applyFont="1" applyBorder="1" applyAlignment="1">
      <alignment horizontal="center" vertical="center"/>
    </xf>
    <xf numFmtId="0" fontId="37" fillId="0" borderId="0" xfId="153" applyFont="1" applyAlignment="1">
      <alignment horizontal="center" vertical="center" textRotation="255"/>
    </xf>
    <xf numFmtId="0" fontId="37" fillId="0" borderId="0" xfId="153" applyFont="1" applyAlignment="1">
      <alignment horizontal="left" vertical="center" wrapText="1"/>
    </xf>
    <xf numFmtId="0" fontId="37" fillId="0" borderId="0" xfId="153" applyFont="1" applyAlignment="1">
      <alignment horizontal="left" vertical="center"/>
    </xf>
    <xf numFmtId="0" fontId="178" fillId="0" borderId="0" xfId="44" applyFont="1">
      <alignment vertical="center"/>
    </xf>
    <xf numFmtId="0" fontId="28" fillId="24" borderId="0" xfId="44" applyFont="1" applyFill="1">
      <alignment vertical="center"/>
    </xf>
    <xf numFmtId="0" fontId="178" fillId="0" borderId="0" xfId="58" applyFont="1">
      <alignment vertical="center"/>
    </xf>
    <xf numFmtId="0" fontId="178" fillId="0" borderId="29" xfId="58" applyFont="1" applyBorder="1" applyAlignment="1">
      <alignment vertical="center" shrinkToFit="1"/>
    </xf>
    <xf numFmtId="0" fontId="178" fillId="0" borderId="59" xfId="58" applyFont="1" applyBorder="1" applyAlignment="1">
      <alignment vertical="center" shrinkToFit="1"/>
    </xf>
    <xf numFmtId="0" fontId="181" fillId="0" borderId="0" xfId="58" applyFont="1" applyAlignment="1">
      <alignment horizontal="left" vertical="center"/>
    </xf>
    <xf numFmtId="0" fontId="181" fillId="0" borderId="0" xfId="44" applyFont="1">
      <alignment vertical="center"/>
    </xf>
    <xf numFmtId="0" fontId="181" fillId="0" borderId="0" xfId="44" applyFont="1" applyAlignment="1">
      <alignment vertical="top"/>
    </xf>
    <xf numFmtId="0" fontId="181" fillId="0" borderId="0" xfId="44" applyFont="1" applyAlignment="1">
      <alignment horizontal="left" vertical="center"/>
    </xf>
    <xf numFmtId="0" fontId="175" fillId="0" borderId="0" xfId="44" applyFont="1">
      <alignment vertical="center"/>
    </xf>
    <xf numFmtId="0" fontId="181" fillId="0" borderId="0" xfId="58" applyFont="1" applyAlignment="1">
      <alignment horizontal="left" vertical="top"/>
    </xf>
    <xf numFmtId="0" fontId="175" fillId="0" borderId="0" xfId="44" applyFont="1" applyAlignment="1">
      <alignment vertical="top"/>
    </xf>
    <xf numFmtId="0" fontId="51" fillId="0" borderId="0" xfId="147" applyFont="1">
      <alignment vertical="center"/>
    </xf>
    <xf numFmtId="0" fontId="131" fillId="0" borderId="0" xfId="147" applyFont="1" applyAlignment="1">
      <alignment horizontal="right" vertical="center"/>
    </xf>
    <xf numFmtId="0" fontId="77" fillId="0" borderId="228" xfId="147" applyFont="1" applyBorder="1" applyAlignment="1">
      <alignment horizontal="left" vertical="center"/>
    </xf>
    <xf numFmtId="0" fontId="77" fillId="0" borderId="6" xfId="147" applyFont="1" applyBorder="1" applyAlignment="1">
      <alignment horizontal="left" vertical="center"/>
    </xf>
    <xf numFmtId="0" fontId="77" fillId="0" borderId="232" xfId="147" applyFont="1" applyBorder="1" applyAlignment="1">
      <alignment horizontal="left" vertical="center" indent="1"/>
    </xf>
    <xf numFmtId="0" fontId="87" fillId="0" borderId="232" xfId="147" applyFont="1" applyBorder="1">
      <alignment vertical="center"/>
    </xf>
    <xf numFmtId="0" fontId="77" fillId="0" borderId="232" xfId="147" applyFont="1" applyBorder="1">
      <alignment vertical="center"/>
    </xf>
    <xf numFmtId="0" fontId="77" fillId="0" borderId="227" xfId="147" applyFont="1" applyBorder="1">
      <alignment vertical="center"/>
    </xf>
    <xf numFmtId="0" fontId="77" fillId="0" borderId="226" xfId="147" applyFont="1" applyBorder="1">
      <alignment vertical="center"/>
    </xf>
    <xf numFmtId="0" fontId="77" fillId="0" borderId="4" xfId="147" applyFont="1" applyBorder="1">
      <alignment vertical="center"/>
    </xf>
    <xf numFmtId="0" fontId="77" fillId="0" borderId="6" xfId="147" applyFont="1" applyBorder="1" applyAlignment="1">
      <alignment horizontal="right" vertical="center"/>
    </xf>
    <xf numFmtId="0" fontId="77" fillId="0" borderId="225" xfId="147" applyFont="1" applyBorder="1">
      <alignment vertical="center"/>
    </xf>
    <xf numFmtId="0" fontId="77" fillId="0" borderId="5" xfId="147" applyFont="1" applyBorder="1">
      <alignment vertical="center"/>
    </xf>
    <xf numFmtId="0" fontId="77" fillId="0" borderId="5" xfId="147" applyFont="1" applyBorder="1" applyAlignment="1">
      <alignment vertical="center" wrapText="1"/>
    </xf>
    <xf numFmtId="0" fontId="77" fillId="0" borderId="234" xfId="147" applyFont="1" applyBorder="1">
      <alignment vertical="center"/>
    </xf>
    <xf numFmtId="0" fontId="77" fillId="0" borderId="0" xfId="147" applyFont="1" applyAlignment="1">
      <alignment horizontal="left" vertical="center"/>
    </xf>
    <xf numFmtId="179" fontId="119" fillId="0" borderId="276" xfId="59" applyNumberFormat="1" applyFont="1" applyBorder="1">
      <alignment vertical="center"/>
    </xf>
    <xf numFmtId="179" fontId="119" fillId="0" borderId="277" xfId="59" applyNumberFormat="1" applyFont="1" applyBorder="1">
      <alignment vertical="center"/>
    </xf>
    <xf numFmtId="183" fontId="119" fillId="0" borderId="281" xfId="59" applyNumberFormat="1" applyFont="1" applyBorder="1">
      <alignment vertical="center"/>
    </xf>
    <xf numFmtId="0" fontId="119" fillId="0" borderId="275" xfId="59" applyFont="1" applyBorder="1" applyAlignment="1">
      <alignment vertical="center" shrinkToFit="1"/>
    </xf>
    <xf numFmtId="182" fontId="119" fillId="0" borderId="284" xfId="59" applyNumberFormat="1" applyFont="1" applyBorder="1">
      <alignment vertical="center"/>
    </xf>
    <xf numFmtId="182" fontId="119" fillId="0" borderId="285" xfId="59" applyNumberFormat="1" applyFont="1" applyBorder="1">
      <alignment vertical="center"/>
    </xf>
    <xf numFmtId="0" fontId="129" fillId="0" borderId="234" xfId="44" applyFont="1" applyBorder="1" applyAlignment="1">
      <alignment horizontal="center" vertical="center"/>
    </xf>
    <xf numFmtId="0" fontId="129" fillId="0" borderId="223" xfId="44" applyFont="1" applyBorder="1">
      <alignment vertical="center"/>
    </xf>
    <xf numFmtId="0" fontId="87" fillId="0" borderId="238" xfId="44" applyFont="1" applyBorder="1" applyAlignment="1">
      <alignment horizontal="center" vertical="center" wrapText="1"/>
    </xf>
    <xf numFmtId="0" fontId="31" fillId="24" borderId="0" xfId="156" applyFont="1" applyFill="1">
      <alignment vertical="center"/>
    </xf>
    <xf numFmtId="0" fontId="136" fillId="24" borderId="0" xfId="156" applyFont="1" applyFill="1">
      <alignment vertical="center"/>
    </xf>
    <xf numFmtId="0" fontId="28" fillId="0" borderId="0" xfId="156" applyFont="1">
      <alignment vertical="center"/>
    </xf>
    <xf numFmtId="0" fontId="136" fillId="24" borderId="0" xfId="156" applyFont="1" applyFill="1" applyAlignment="1">
      <alignment horizontal="right" vertical="center"/>
    </xf>
    <xf numFmtId="0" fontId="7" fillId="24" borderId="0" xfId="61" applyFill="1">
      <alignment vertical="center"/>
    </xf>
    <xf numFmtId="0" fontId="184" fillId="24" borderId="0" xfId="61" applyFont="1" applyFill="1" applyAlignment="1">
      <alignment horizontal="center" vertical="center"/>
    </xf>
    <xf numFmtId="0" fontId="141" fillId="24" borderId="5" xfId="61" applyFont="1" applyFill="1" applyBorder="1" applyAlignment="1">
      <alignment horizontal="center" vertical="center" wrapText="1"/>
    </xf>
    <xf numFmtId="0" fontId="141" fillId="24" borderId="233" xfId="61" applyFont="1" applyFill="1" applyBorder="1" applyAlignment="1">
      <alignment horizontal="center" vertical="center" wrapText="1"/>
    </xf>
    <xf numFmtId="0" fontId="158" fillId="24" borderId="79" xfId="61" applyFont="1" applyFill="1" applyBorder="1" applyAlignment="1">
      <alignment horizontal="center" vertical="center" wrapText="1"/>
    </xf>
    <xf numFmtId="0" fontId="158" fillId="24" borderId="80" xfId="61" applyFont="1" applyFill="1" applyBorder="1" applyAlignment="1">
      <alignment horizontal="center" vertical="center" wrapText="1"/>
    </xf>
    <xf numFmtId="0" fontId="158" fillId="24" borderId="224" xfId="61" applyFont="1" applyFill="1" applyBorder="1" applyAlignment="1">
      <alignment horizontal="center" vertical="center" wrapText="1"/>
    </xf>
    <xf numFmtId="0" fontId="141" fillId="24" borderId="50" xfId="61" applyFont="1" applyFill="1" applyBorder="1" applyAlignment="1">
      <alignment horizontal="center" vertical="center" wrapText="1"/>
    </xf>
    <xf numFmtId="0" fontId="136" fillId="24" borderId="6" xfId="61" applyFont="1" applyFill="1" applyBorder="1" applyAlignment="1">
      <alignment horizontal="center" vertical="center" wrapText="1"/>
    </xf>
    <xf numFmtId="0" fontId="136" fillId="24" borderId="79" xfId="61" applyFont="1" applyFill="1" applyBorder="1" applyAlignment="1">
      <alignment horizontal="center" vertical="center" wrapText="1"/>
    </xf>
    <xf numFmtId="0" fontId="136" fillId="24" borderId="80" xfId="61" applyFont="1" applyFill="1" applyBorder="1" applyAlignment="1">
      <alignment horizontal="center" vertical="center" wrapText="1"/>
    </xf>
    <xf numFmtId="0" fontId="136" fillId="24" borderId="224" xfId="61" applyFont="1" applyFill="1" applyBorder="1" applyAlignment="1">
      <alignment horizontal="center" vertical="center" wrapText="1"/>
    </xf>
    <xf numFmtId="0" fontId="136" fillId="24" borderId="108" xfId="61" applyFont="1" applyFill="1" applyBorder="1" applyAlignment="1">
      <alignment horizontal="center" vertical="center" wrapText="1"/>
    </xf>
    <xf numFmtId="0" fontId="141" fillId="24" borderId="113" xfId="61" applyFont="1" applyFill="1" applyBorder="1" applyAlignment="1">
      <alignment horizontal="center" vertical="center" wrapText="1"/>
    </xf>
    <xf numFmtId="0" fontId="141" fillId="24" borderId="51" xfId="61" applyFont="1" applyFill="1" applyBorder="1" applyAlignment="1">
      <alignment horizontal="center" vertical="center" wrapText="1"/>
    </xf>
    <xf numFmtId="0" fontId="141" fillId="24" borderId="74" xfId="61" applyFont="1" applyFill="1" applyBorder="1" applyAlignment="1">
      <alignment horizontal="center" vertical="center" wrapText="1"/>
    </xf>
    <xf numFmtId="0" fontId="141" fillId="24" borderId="75" xfId="61" applyFont="1" applyFill="1" applyBorder="1" applyAlignment="1">
      <alignment horizontal="center" vertical="center" wrapText="1"/>
    </xf>
    <xf numFmtId="0" fontId="141" fillId="24" borderId="118" xfId="61" applyFont="1" applyFill="1" applyBorder="1" applyAlignment="1">
      <alignment horizontal="center" vertical="center" wrapText="1"/>
    </xf>
    <xf numFmtId="0" fontId="141" fillId="24" borderId="288" xfId="61" applyFont="1" applyFill="1" applyBorder="1" applyAlignment="1">
      <alignment horizontal="center" vertical="center" wrapText="1"/>
    </xf>
    <xf numFmtId="0" fontId="141" fillId="24" borderId="6" xfId="61" applyFont="1" applyFill="1" applyBorder="1" applyAlignment="1">
      <alignment horizontal="center" vertical="center" wrapText="1"/>
    </xf>
    <xf numFmtId="0" fontId="141" fillId="24" borderId="83" xfId="61" applyFont="1" applyFill="1" applyBorder="1" applyAlignment="1">
      <alignment horizontal="center" vertical="center" wrapText="1"/>
    </xf>
    <xf numFmtId="0" fontId="158" fillId="24" borderId="6" xfId="61" applyFont="1" applyFill="1" applyBorder="1" applyAlignment="1">
      <alignment horizontal="center" vertical="center" wrapText="1"/>
    </xf>
    <xf numFmtId="0" fontId="185" fillId="24" borderId="6" xfId="61" applyFont="1" applyFill="1" applyBorder="1" applyAlignment="1">
      <alignment horizontal="center" vertical="center" wrapText="1"/>
    </xf>
    <xf numFmtId="0" fontId="141" fillId="24" borderId="84" xfId="61" applyFont="1" applyFill="1" applyBorder="1" applyAlignment="1">
      <alignment horizontal="center" vertical="center" wrapText="1"/>
    </xf>
    <xf numFmtId="0" fontId="141" fillId="24" borderId="56" xfId="61" applyFont="1" applyFill="1" applyBorder="1" applyAlignment="1">
      <alignment horizontal="center" vertical="center" wrapText="1"/>
    </xf>
    <xf numFmtId="0" fontId="158" fillId="24" borderId="107" xfId="61" applyFont="1" applyFill="1" applyBorder="1" applyAlignment="1">
      <alignment horizontal="center" vertical="center" wrapText="1"/>
    </xf>
    <xf numFmtId="0" fontId="141" fillId="24" borderId="7" xfId="61" applyFont="1" applyFill="1" applyBorder="1" applyAlignment="1">
      <alignment horizontal="center" vertical="center" wrapText="1"/>
    </xf>
    <xf numFmtId="0" fontId="141" fillId="24" borderId="7" xfId="61" applyFont="1" applyFill="1" applyBorder="1" applyAlignment="1">
      <alignment vertical="center" wrapText="1"/>
    </xf>
    <xf numFmtId="0" fontId="141" fillId="24" borderId="238" xfId="61" applyFont="1" applyFill="1" applyBorder="1" applyAlignment="1">
      <alignment horizontal="center" vertical="center" wrapText="1"/>
    </xf>
    <xf numFmtId="0" fontId="141" fillId="24" borderId="228" xfId="61" applyFont="1" applyFill="1" applyBorder="1" applyAlignment="1">
      <alignment horizontal="center" vertical="center" wrapText="1"/>
    </xf>
    <xf numFmtId="0" fontId="31" fillId="0" borderId="0" xfId="147" applyFont="1">
      <alignment vertical="center"/>
    </xf>
    <xf numFmtId="0" fontId="28" fillId="0" borderId="0" xfId="147" applyFont="1" applyAlignment="1">
      <alignment horizontal="right" vertical="center"/>
    </xf>
    <xf numFmtId="0" fontId="31" fillId="0" borderId="0" xfId="147" applyFont="1" applyAlignment="1">
      <alignment horizontal="center" vertical="center"/>
    </xf>
    <xf numFmtId="0" fontId="136" fillId="0" borderId="7" xfId="147" applyFont="1" applyBorder="1" applyAlignment="1">
      <alignment horizontal="left" vertical="center"/>
    </xf>
    <xf numFmtId="0" fontId="144" fillId="0" borderId="228" xfId="147" applyFont="1" applyBorder="1" applyAlignment="1">
      <alignment horizontal="left" vertical="center"/>
    </xf>
    <xf numFmtId="0" fontId="144" fillId="0" borderId="227" xfId="147" applyFont="1" applyBorder="1" applyAlignment="1">
      <alignment horizontal="left" vertical="center" wrapText="1"/>
    </xf>
    <xf numFmtId="0" fontId="144" fillId="0" borderId="224" xfId="147" applyFont="1" applyBorder="1" applyAlignment="1">
      <alignment horizontal="left" vertical="center"/>
    </xf>
    <xf numFmtId="0" fontId="144" fillId="0" borderId="225" xfId="147" applyFont="1" applyBorder="1" applyAlignment="1">
      <alignment horizontal="left" vertical="center"/>
    </xf>
    <xf numFmtId="0" fontId="144" fillId="0" borderId="287" xfId="147" applyFont="1" applyBorder="1" applyAlignment="1">
      <alignment horizontal="left" vertical="center" wrapText="1"/>
    </xf>
    <xf numFmtId="0" fontId="136" fillId="0" borderId="6" xfId="147" applyFont="1" applyBorder="1" applyAlignment="1">
      <alignment horizontal="center" vertical="center"/>
    </xf>
    <xf numFmtId="0" fontId="144" fillId="0" borderId="6" xfId="147" applyFont="1" applyBorder="1" applyAlignment="1">
      <alignment horizontal="center" vertical="center"/>
    </xf>
    <xf numFmtId="0" fontId="144" fillId="0" borderId="287" xfId="147" applyFont="1" applyBorder="1" applyAlignment="1">
      <alignment horizontal="left" vertical="center"/>
    </xf>
    <xf numFmtId="0" fontId="144" fillId="0" borderId="6" xfId="147" applyFont="1" applyBorder="1" applyAlignment="1">
      <alignment horizontal="left" vertical="center"/>
    </xf>
    <xf numFmtId="0" fontId="144" fillId="0" borderId="234" xfId="147" applyFont="1" applyBorder="1" applyAlignment="1">
      <alignment horizontal="left" vertical="center" wrapText="1"/>
    </xf>
    <xf numFmtId="0" fontId="144" fillId="0" borderId="233" xfId="147" applyFont="1" applyBorder="1" applyAlignment="1">
      <alignment horizontal="left" vertical="center"/>
    </xf>
    <xf numFmtId="0" fontId="28" fillId="0" borderId="0" xfId="147" applyFont="1" applyAlignment="1">
      <alignment horizontal="left" vertical="center" wrapText="1"/>
    </xf>
    <xf numFmtId="0" fontId="28" fillId="0" borderId="0" xfId="147" applyFont="1" applyAlignment="1">
      <alignment horizontal="left" vertical="center"/>
    </xf>
    <xf numFmtId="0" fontId="141" fillId="0" borderId="0" xfId="147" applyFont="1">
      <alignment vertical="center"/>
    </xf>
    <xf numFmtId="0" fontId="137" fillId="0" borderId="0" xfId="146" applyFont="1" applyAlignment="1">
      <alignment wrapText="1"/>
    </xf>
    <xf numFmtId="0" fontId="137" fillId="0" borderId="0" xfId="42" applyFont="1" applyAlignment="1">
      <alignment horizontal="right" vertical="center"/>
    </xf>
    <xf numFmtId="0" fontId="137" fillId="0" borderId="0" xfId="42" applyFont="1" applyAlignment="1">
      <alignment vertical="center"/>
    </xf>
    <xf numFmtId="0" fontId="54" fillId="0" borderId="0" xfId="146" applyFont="1"/>
    <xf numFmtId="0" fontId="137" fillId="0" borderId="0" xfId="146" applyFont="1"/>
    <xf numFmtId="0" fontId="137" fillId="0" borderId="0" xfId="146" applyFont="1" applyAlignment="1">
      <alignment horizontal="center" wrapText="1"/>
    </xf>
    <xf numFmtId="0" fontId="137" fillId="0" borderId="0" xfId="146" applyFont="1" applyAlignment="1">
      <alignment horizontal="right" vertical="center"/>
    </xf>
    <xf numFmtId="0" fontId="137" fillId="0" borderId="0" xfId="146" applyFont="1" applyAlignment="1">
      <alignment vertical="center"/>
    </xf>
    <xf numFmtId="0" fontId="54" fillId="0" borderId="0" xfId="146" applyFont="1" applyAlignment="1">
      <alignment vertical="center"/>
    </xf>
    <xf numFmtId="0" fontId="137" fillId="0" borderId="6" xfId="146" applyFont="1" applyBorder="1" applyAlignment="1">
      <alignment horizontal="left" vertical="center" wrapText="1"/>
    </xf>
    <xf numFmtId="0" fontId="137" fillId="0" borderId="7" xfId="146" applyFont="1" applyBorder="1" applyAlignment="1">
      <alignment wrapText="1"/>
    </xf>
    <xf numFmtId="0" fontId="137" fillId="0" borderId="223" xfId="146" applyFont="1" applyBorder="1" applyAlignment="1">
      <alignment vertical="center" wrapText="1"/>
    </xf>
    <xf numFmtId="0" fontId="137" fillId="0" borderId="233" xfId="146" applyFont="1" applyBorder="1" applyAlignment="1">
      <alignment vertical="center" wrapText="1"/>
    </xf>
    <xf numFmtId="0" fontId="137" fillId="0" borderId="7" xfId="146" applyFont="1" applyBorder="1" applyAlignment="1">
      <alignment horizontal="left" vertical="center" wrapText="1" indent="1"/>
    </xf>
    <xf numFmtId="0" fontId="137" fillId="0" borderId="7" xfId="146" applyFont="1" applyBorder="1" applyAlignment="1">
      <alignment horizontal="right" vertical="center" wrapText="1" indent="1"/>
    </xf>
    <xf numFmtId="0" fontId="137" fillId="0" borderId="232" xfId="146" applyFont="1" applyBorder="1" applyAlignment="1">
      <alignment vertical="center" wrapText="1"/>
    </xf>
    <xf numFmtId="0" fontId="137" fillId="0" borderId="0" xfId="146" applyFont="1" applyAlignment="1">
      <alignment horizontal="left" vertical="center" wrapText="1"/>
    </xf>
    <xf numFmtId="0" fontId="137" fillId="0" borderId="0" xfId="146" applyFont="1" applyAlignment="1">
      <alignment horizontal="center" vertical="top"/>
    </xf>
    <xf numFmtId="0" fontId="54" fillId="0" borderId="0" xfId="146" applyFont="1" applyAlignment="1">
      <alignment wrapText="1"/>
    </xf>
    <xf numFmtId="0" fontId="29" fillId="0" borderId="0" xfId="147">
      <alignment vertical="center"/>
    </xf>
    <xf numFmtId="0" fontId="77" fillId="0" borderId="0" xfId="147" applyFont="1" applyAlignment="1">
      <alignment horizontal="center" vertical="center"/>
    </xf>
    <xf numFmtId="0" fontId="131" fillId="0" borderId="228" xfId="147" applyFont="1" applyBorder="1">
      <alignment vertical="center"/>
    </xf>
    <xf numFmtId="0" fontId="131" fillId="0" borderId="7" xfId="147" applyFont="1" applyBorder="1" applyAlignment="1">
      <alignment vertical="center" wrapText="1"/>
    </xf>
    <xf numFmtId="0" fontId="144" fillId="0" borderId="0" xfId="147" applyFont="1">
      <alignment vertical="center"/>
    </xf>
    <xf numFmtId="0" fontId="160" fillId="0" borderId="6" xfId="59" applyFont="1" applyBorder="1" applyAlignment="1">
      <alignment horizontal="center" vertical="center" shrinkToFit="1"/>
    </xf>
    <xf numFmtId="0" fontId="160" fillId="0" borderId="108" xfId="59" applyFont="1" applyBorder="1" applyAlignment="1">
      <alignment horizontal="center" vertical="center" shrinkToFit="1"/>
    </xf>
    <xf numFmtId="0" fontId="160" fillId="0" borderId="64" xfId="59" applyFont="1" applyBorder="1" applyAlignment="1">
      <alignment horizontal="center" vertical="center" shrinkToFit="1"/>
    </xf>
    <xf numFmtId="0" fontId="136" fillId="0" borderId="6" xfId="59" applyFont="1" applyBorder="1" applyAlignment="1">
      <alignment horizontal="center" vertical="center" shrinkToFit="1"/>
    </xf>
    <xf numFmtId="0" fontId="136" fillId="0" borderId="64" xfId="59" applyFont="1" applyBorder="1" applyAlignment="1">
      <alignment horizontal="center" vertical="center" shrinkToFit="1"/>
    </xf>
    <xf numFmtId="0" fontId="136" fillId="0" borderId="51" xfId="59" applyFont="1" applyBorder="1" applyAlignment="1">
      <alignment horizontal="center" vertical="center" shrinkToFit="1"/>
    </xf>
    <xf numFmtId="0" fontId="136" fillId="0" borderId="78" xfId="59" applyFont="1" applyBorder="1" applyAlignment="1">
      <alignment horizontal="center" vertical="center" shrinkToFit="1"/>
    </xf>
    <xf numFmtId="0" fontId="136" fillId="0" borderId="0" xfId="59" applyFont="1" applyAlignment="1">
      <alignment horizontal="center" vertical="center" shrinkToFit="1"/>
    </xf>
    <xf numFmtId="0" fontId="136" fillId="0" borderId="115" xfId="59" applyFont="1" applyBorder="1" applyAlignment="1">
      <alignment horizontal="center" vertical="center" wrapText="1"/>
    </xf>
    <xf numFmtId="0" fontId="136" fillId="0" borderId="108" xfId="59" applyFont="1" applyBorder="1" applyAlignment="1">
      <alignment horizontal="center" vertical="center" wrapText="1"/>
    </xf>
    <xf numFmtId="0" fontId="136" fillId="0" borderId="77" xfId="59" applyFont="1" applyBorder="1" applyAlignment="1">
      <alignment horizontal="center" vertical="center" wrapText="1" shrinkToFit="1"/>
    </xf>
    <xf numFmtId="0" fontId="136" fillId="0" borderId="114" xfId="59" applyFont="1" applyBorder="1" applyAlignment="1">
      <alignment horizontal="center" vertical="center" wrapText="1" shrinkToFit="1"/>
    </xf>
    <xf numFmtId="0" fontId="136" fillId="0" borderId="0" xfId="147" applyFont="1" applyAlignment="1">
      <alignment horizontal="center" vertical="center" shrinkToFit="1"/>
    </xf>
    <xf numFmtId="0" fontId="136" fillId="0" borderId="0" xfId="59" applyFont="1" applyAlignment="1">
      <alignment horizontal="center" vertical="center" wrapText="1" shrinkToFit="1"/>
    </xf>
    <xf numFmtId="0" fontId="136" fillId="0" borderId="0" xfId="59" applyFont="1" applyAlignment="1">
      <alignment horizontal="left" vertical="center" wrapText="1"/>
    </xf>
    <xf numFmtId="0" fontId="136" fillId="0" borderId="0" xfId="147" applyFont="1" applyAlignment="1">
      <alignment horizontal="left" vertical="center" wrapText="1"/>
    </xf>
    <xf numFmtId="0" fontId="7" fillId="0" borderId="0" xfId="59">
      <alignment vertical="center"/>
    </xf>
    <xf numFmtId="0" fontId="186" fillId="0" borderId="0" xfId="158" applyFont="1">
      <alignment vertical="center"/>
    </xf>
    <xf numFmtId="0" fontId="144" fillId="0" borderId="0" xfId="158" applyFont="1">
      <alignment vertical="center"/>
    </xf>
    <xf numFmtId="0" fontId="28" fillId="0" borderId="0" xfId="158" applyFont="1">
      <alignment vertical="center"/>
    </xf>
    <xf numFmtId="0" fontId="137" fillId="0" borderId="0" xfId="59" applyFont="1">
      <alignment vertical="center"/>
    </xf>
    <xf numFmtId="0" fontId="32" fillId="0" borderId="0" xfId="59" applyFont="1">
      <alignment vertical="center"/>
    </xf>
    <xf numFmtId="0" fontId="186" fillId="0" borderId="0" xfId="158" applyFont="1" applyAlignment="1">
      <alignment horizontal="center" vertical="center"/>
    </xf>
    <xf numFmtId="0" fontId="136" fillId="0" borderId="0" xfId="59" applyFont="1">
      <alignment vertical="center"/>
    </xf>
    <xf numFmtId="0" fontId="136" fillId="0" borderId="29" xfId="59" applyFont="1" applyBorder="1" applyAlignment="1">
      <alignment vertical="center" wrapText="1"/>
    </xf>
    <xf numFmtId="0" fontId="136" fillId="0" borderId="59" xfId="59" applyFont="1" applyBorder="1" applyAlignment="1">
      <alignment vertical="center" wrapText="1"/>
    </xf>
    <xf numFmtId="0" fontId="136" fillId="0" borderId="77" xfId="59" applyFont="1" applyBorder="1" applyAlignment="1">
      <alignment vertical="center" wrapText="1" shrinkToFit="1"/>
    </xf>
    <xf numFmtId="0" fontId="136" fillId="0" borderId="78" xfId="59" applyFont="1" applyBorder="1" applyAlignment="1">
      <alignment horizontal="center" vertical="center" wrapText="1" shrinkToFit="1"/>
    </xf>
    <xf numFmtId="0" fontId="136" fillId="0" borderId="0" xfId="158" applyFont="1" applyAlignment="1">
      <alignment horizontal="center" vertical="center" shrinkToFit="1"/>
    </xf>
    <xf numFmtId="0" fontId="141" fillId="0" borderId="0" xfId="59" applyFont="1" applyAlignment="1">
      <alignment horizontal="left" vertical="center" wrapText="1"/>
    </xf>
    <xf numFmtId="0" fontId="136" fillId="0" borderId="0" xfId="158" applyFont="1" applyAlignment="1">
      <alignment horizontal="left" vertical="center" wrapText="1"/>
    </xf>
    <xf numFmtId="0" fontId="141" fillId="0" borderId="0" xfId="59" applyFont="1">
      <alignment vertical="center"/>
    </xf>
    <xf numFmtId="0" fontId="141" fillId="0" borderId="0" xfId="59" applyFont="1" applyAlignment="1">
      <alignment vertical="center" wrapText="1"/>
    </xf>
    <xf numFmtId="0" fontId="58" fillId="0" borderId="0" xfId="59" applyFont="1" applyAlignment="1">
      <alignment horizontal="left" vertical="center" wrapText="1"/>
    </xf>
    <xf numFmtId="0" fontId="186" fillId="0" borderId="0" xfId="44" applyFont="1">
      <alignment vertical="center"/>
    </xf>
    <xf numFmtId="0" fontId="136" fillId="0" borderId="0" xfId="44" applyFont="1">
      <alignment vertical="center"/>
    </xf>
    <xf numFmtId="0" fontId="136" fillId="0" borderId="0" xfId="44" applyFont="1" applyAlignment="1">
      <alignment horizontal="right" vertical="center"/>
    </xf>
    <xf numFmtId="0" fontId="186" fillId="0" borderId="0" xfId="44" applyFont="1" applyAlignment="1">
      <alignment horizontal="center" vertical="center"/>
    </xf>
    <xf numFmtId="0" fontId="136" fillId="0" borderId="226" xfId="44" applyFont="1" applyBorder="1" applyAlignment="1">
      <alignment horizontal="center" vertical="center"/>
    </xf>
    <xf numFmtId="0" fontId="136" fillId="0" borderId="224" xfId="44" applyFont="1" applyBorder="1" applyAlignment="1">
      <alignment horizontal="center" vertical="center"/>
    </xf>
    <xf numFmtId="0" fontId="136" fillId="0" borderId="7" xfId="44" applyFont="1" applyBorder="1">
      <alignment vertical="center"/>
    </xf>
    <xf numFmtId="0" fontId="136" fillId="0" borderId="223" xfId="44" applyFont="1" applyBorder="1" applyAlignment="1">
      <alignment horizontal="center" vertical="center"/>
    </xf>
    <xf numFmtId="0" fontId="136" fillId="0" borderId="6" xfId="44" quotePrefix="1" applyFont="1" applyBorder="1" applyAlignment="1">
      <alignment horizontal="center" vertical="center"/>
    </xf>
    <xf numFmtId="0" fontId="136" fillId="0" borderId="6" xfId="44" applyFont="1" applyBorder="1" applyAlignment="1">
      <alignment vertical="center" wrapText="1"/>
    </xf>
    <xf numFmtId="0" fontId="136" fillId="0" borderId="7" xfId="44" applyFont="1" applyBorder="1" applyAlignment="1">
      <alignment horizontal="center" vertical="center"/>
    </xf>
    <xf numFmtId="0" fontId="136" fillId="0" borderId="6" xfId="44" applyFont="1" applyBorder="1">
      <alignment vertical="center"/>
    </xf>
    <xf numFmtId="0" fontId="136" fillId="0" borderId="7" xfId="44" applyFont="1" applyBorder="1" applyAlignment="1">
      <alignment vertical="center" wrapText="1"/>
    </xf>
    <xf numFmtId="0" fontId="136" fillId="0" borderId="0" xfId="44" applyFont="1" applyAlignment="1">
      <alignment horizontal="center" vertical="center" wrapText="1"/>
    </xf>
    <xf numFmtId="0" fontId="136" fillId="0" borderId="0" xfId="44" applyFont="1" applyAlignment="1">
      <alignment vertical="center" wrapText="1"/>
    </xf>
    <xf numFmtId="0" fontId="136" fillId="0" borderId="0" xfId="44" applyFont="1" applyAlignment="1">
      <alignment horizontal="center" vertical="center"/>
    </xf>
    <xf numFmtId="0" fontId="77" fillId="0" borderId="106" xfId="44" applyFont="1" applyBorder="1">
      <alignment vertical="center"/>
    </xf>
    <xf numFmtId="0" fontId="77" fillId="0" borderId="128" xfId="44" applyFont="1" applyBorder="1">
      <alignment vertical="center"/>
    </xf>
    <xf numFmtId="0" fontId="77" fillId="0" borderId="224" xfId="44" applyFont="1" applyBorder="1">
      <alignment vertical="center"/>
    </xf>
    <xf numFmtId="0" fontId="78" fillId="0" borderId="0" xfId="44" applyFont="1">
      <alignment vertical="center"/>
    </xf>
    <xf numFmtId="0" fontId="144" fillId="24" borderId="0" xfId="158" applyFont="1" applyFill="1">
      <alignment vertical="center"/>
    </xf>
    <xf numFmtId="0" fontId="144" fillId="24" borderId="0" xfId="158" applyFont="1" applyFill="1" applyAlignment="1">
      <alignment horizontal="right" vertical="center"/>
    </xf>
    <xf numFmtId="0" fontId="143" fillId="24" borderId="0" xfId="44" applyFont="1" applyFill="1" applyAlignment="1">
      <alignment horizontal="right" vertical="center"/>
    </xf>
    <xf numFmtId="0" fontId="186" fillId="24" borderId="0" xfId="158" applyFont="1" applyFill="1" applyAlignment="1">
      <alignment horizontal="center" vertical="center"/>
    </xf>
    <xf numFmtId="0" fontId="136" fillId="24" borderId="7" xfId="158" applyFont="1" applyFill="1" applyBorder="1" applyAlignment="1">
      <alignment horizontal="left" vertical="center"/>
    </xf>
    <xf numFmtId="0" fontId="144" fillId="24" borderId="228" xfId="158" applyFont="1" applyFill="1" applyBorder="1" applyAlignment="1">
      <alignment horizontal="left" vertical="center"/>
    </xf>
    <xf numFmtId="0" fontId="144" fillId="24" borderId="227" xfId="158" applyFont="1" applyFill="1" applyBorder="1" applyAlignment="1">
      <alignment horizontal="left" vertical="center" wrapText="1"/>
    </xf>
    <xf numFmtId="0" fontId="144" fillId="24" borderId="224" xfId="158" applyFont="1" applyFill="1" applyBorder="1" applyAlignment="1">
      <alignment horizontal="left" vertical="center"/>
    </xf>
    <xf numFmtId="0" fontId="144" fillId="24" borderId="225" xfId="158" applyFont="1" applyFill="1" applyBorder="1" applyAlignment="1">
      <alignment horizontal="left" vertical="center"/>
    </xf>
    <xf numFmtId="0" fontId="144" fillId="24" borderId="287" xfId="158" applyFont="1" applyFill="1" applyBorder="1" applyAlignment="1">
      <alignment horizontal="left" vertical="center" wrapText="1"/>
    </xf>
    <xf numFmtId="0" fontId="144" fillId="24" borderId="6" xfId="158" applyFont="1" applyFill="1" applyBorder="1" applyAlignment="1">
      <alignment horizontal="center" vertical="center"/>
    </xf>
    <xf numFmtId="0" fontId="144" fillId="24" borderId="287" xfId="158" applyFont="1" applyFill="1" applyBorder="1" applyAlignment="1">
      <alignment horizontal="left" vertical="center"/>
    </xf>
    <xf numFmtId="0" fontId="144" fillId="24" borderId="7" xfId="158" applyFont="1" applyFill="1" applyBorder="1" applyAlignment="1">
      <alignment horizontal="center" vertical="center"/>
    </xf>
    <xf numFmtId="0" fontId="144" fillId="24" borderId="223" xfId="158" applyFont="1" applyFill="1" applyBorder="1" applyAlignment="1">
      <alignment horizontal="right" vertical="center"/>
    </xf>
    <xf numFmtId="0" fontId="144" fillId="24" borderId="7" xfId="158" applyFont="1" applyFill="1" applyBorder="1" applyAlignment="1">
      <alignment horizontal="right" vertical="center"/>
    </xf>
    <xf numFmtId="0" fontId="144" fillId="24" borderId="116" xfId="158" applyFont="1" applyFill="1" applyBorder="1" applyAlignment="1">
      <alignment horizontal="right" vertical="center"/>
    </xf>
    <xf numFmtId="0" fontId="144" fillId="24" borderId="225" xfId="158" applyFont="1" applyFill="1" applyBorder="1" applyAlignment="1">
      <alignment horizontal="right" vertical="center"/>
    </xf>
    <xf numFmtId="0" fontId="28" fillId="27" borderId="0" xfId="158" applyFont="1" applyFill="1">
      <alignment vertical="center"/>
    </xf>
    <xf numFmtId="0" fontId="144" fillId="24" borderId="286" xfId="158" applyFont="1" applyFill="1" applyBorder="1" applyAlignment="1">
      <alignment horizontal="left" vertical="center" wrapText="1"/>
    </xf>
    <xf numFmtId="0" fontId="144" fillId="24" borderId="6" xfId="158" applyFont="1" applyFill="1" applyBorder="1" applyAlignment="1">
      <alignment horizontal="center" vertical="center" wrapText="1"/>
    </xf>
    <xf numFmtId="0" fontId="144" fillId="24" borderId="7" xfId="158" applyFont="1" applyFill="1" applyBorder="1" applyAlignment="1">
      <alignment horizontal="center" vertical="center" wrapText="1"/>
    </xf>
    <xf numFmtId="0" fontId="144" fillId="24" borderId="224" xfId="158" applyFont="1" applyFill="1" applyBorder="1" applyAlignment="1">
      <alignment horizontal="right" vertical="center"/>
    </xf>
    <xf numFmtId="0" fontId="144" fillId="24" borderId="290" xfId="158" applyFont="1" applyFill="1" applyBorder="1" applyAlignment="1">
      <alignment horizontal="right" vertical="center"/>
    </xf>
    <xf numFmtId="0" fontId="144" fillId="24" borderId="291" xfId="158" applyFont="1" applyFill="1" applyBorder="1" applyAlignment="1">
      <alignment horizontal="right" vertical="center"/>
    </xf>
    <xf numFmtId="0" fontId="144" fillId="24" borderId="5" xfId="158" applyFont="1" applyFill="1" applyBorder="1" applyAlignment="1">
      <alignment horizontal="left" vertical="center"/>
    </xf>
    <xf numFmtId="0" fontId="144" fillId="24" borderId="234" xfId="158" applyFont="1" applyFill="1" applyBorder="1" applyAlignment="1">
      <alignment horizontal="left" vertical="center" wrapText="1"/>
    </xf>
    <xf numFmtId="0" fontId="144" fillId="24" borderId="232" xfId="158" applyFont="1" applyFill="1" applyBorder="1" applyAlignment="1">
      <alignment horizontal="left" vertical="center"/>
    </xf>
    <xf numFmtId="0" fontId="144" fillId="24" borderId="233" xfId="158" applyFont="1" applyFill="1" applyBorder="1" applyAlignment="1">
      <alignment horizontal="left" vertical="center"/>
    </xf>
    <xf numFmtId="0" fontId="144" fillId="24" borderId="226" xfId="158" applyFont="1" applyFill="1" applyBorder="1">
      <alignment vertical="center"/>
    </xf>
    <xf numFmtId="0" fontId="144" fillId="24" borderId="225" xfId="158" applyFont="1" applyFill="1" applyBorder="1">
      <alignment vertical="center"/>
    </xf>
    <xf numFmtId="0" fontId="144" fillId="24" borderId="286" xfId="158" applyFont="1" applyFill="1" applyBorder="1" applyAlignment="1">
      <alignment horizontal="left" vertical="center"/>
    </xf>
    <xf numFmtId="0" fontId="144" fillId="24" borderId="5" xfId="158" applyFont="1" applyFill="1" applyBorder="1">
      <alignment vertical="center"/>
    </xf>
    <xf numFmtId="0" fontId="144" fillId="24" borderId="234" xfId="158" applyFont="1" applyFill="1" applyBorder="1">
      <alignment vertical="center"/>
    </xf>
    <xf numFmtId="0" fontId="144" fillId="24" borderId="232" xfId="158" applyFont="1" applyFill="1" applyBorder="1">
      <alignment vertical="center"/>
    </xf>
    <xf numFmtId="0" fontId="144" fillId="24" borderId="233" xfId="158" applyFont="1" applyFill="1" applyBorder="1">
      <alignment vertical="center"/>
    </xf>
    <xf numFmtId="0" fontId="188" fillId="24" borderId="0" xfId="158" applyFont="1" applyFill="1">
      <alignment vertical="center"/>
    </xf>
    <xf numFmtId="0" fontId="141" fillId="24" borderId="0" xfId="158" applyFont="1" applyFill="1">
      <alignment vertical="center"/>
    </xf>
    <xf numFmtId="0" fontId="45" fillId="0" borderId="0" xfId="158" applyFont="1">
      <alignment vertical="center"/>
    </xf>
    <xf numFmtId="0" fontId="136" fillId="0" borderId="0" xfId="160" applyFont="1">
      <alignment vertical="center"/>
    </xf>
    <xf numFmtId="0" fontId="144" fillId="0" borderId="286" xfId="147" applyFont="1" applyBorder="1" applyAlignment="1">
      <alignment horizontal="left" vertical="center"/>
    </xf>
    <xf numFmtId="0" fontId="137" fillId="0" borderId="0" xfId="160" applyFont="1">
      <alignment vertical="center"/>
    </xf>
    <xf numFmtId="0" fontId="137" fillId="0" borderId="0" xfId="160" applyFont="1" applyAlignment="1">
      <alignment horizontal="left"/>
    </xf>
    <xf numFmtId="0" fontId="137" fillId="0" borderId="0" xfId="160" applyFont="1" applyAlignment="1">
      <alignment vertical="center" wrapText="1"/>
    </xf>
    <xf numFmtId="0" fontId="137" fillId="0" borderId="94" xfId="160" applyFont="1" applyBorder="1" applyAlignment="1">
      <alignment horizontal="center" vertical="center"/>
    </xf>
    <xf numFmtId="0" fontId="137" fillId="0" borderId="59" xfId="160" applyFont="1" applyBorder="1" applyAlignment="1">
      <alignment horizontal="center" vertical="center"/>
    </xf>
    <xf numFmtId="0" fontId="137" fillId="0" borderId="94" xfId="160" applyFont="1" applyBorder="1" applyAlignment="1">
      <alignment horizontal="center" vertical="center" wrapText="1"/>
    </xf>
    <xf numFmtId="0" fontId="137" fillId="0" borderId="202" xfId="160" applyFont="1" applyBorder="1" applyAlignment="1">
      <alignment horizontal="center" vertical="center"/>
    </xf>
    <xf numFmtId="0" fontId="137" fillId="0" borderId="115" xfId="160" applyFont="1" applyBorder="1" applyAlignment="1">
      <alignment horizontal="center" vertical="center"/>
    </xf>
    <xf numFmtId="0" fontId="137" fillId="0" borderId="96" xfId="160" applyFont="1" applyBorder="1" applyAlignment="1">
      <alignment horizontal="center" vertical="center" wrapText="1"/>
    </xf>
    <xf numFmtId="0" fontId="137" fillId="0" borderId="96" xfId="160" applyFont="1" applyBorder="1" applyAlignment="1">
      <alignment horizontal="center" vertical="center"/>
    </xf>
    <xf numFmtId="0" fontId="137" fillId="0" borderId="64" xfId="160" applyFont="1" applyBorder="1" applyAlignment="1">
      <alignment horizontal="center" vertical="center"/>
    </xf>
    <xf numFmtId="0" fontId="137" fillId="0" borderId="97" xfId="160" applyFont="1" applyBorder="1" applyAlignment="1">
      <alignment horizontal="center" vertical="center" wrapText="1"/>
    </xf>
    <xf numFmtId="0" fontId="137" fillId="0" borderId="185" xfId="160" applyFont="1" applyBorder="1" applyAlignment="1">
      <alignment horizontal="center" vertical="center"/>
    </xf>
    <xf numFmtId="0" fontId="137" fillId="0" borderId="78" xfId="160" applyFont="1" applyBorder="1" applyAlignment="1">
      <alignment horizontal="center" vertical="center"/>
    </xf>
    <xf numFmtId="0" fontId="137" fillId="0" borderId="97" xfId="160" applyFont="1" applyBorder="1" applyAlignment="1">
      <alignment horizontal="center" vertical="center"/>
    </xf>
    <xf numFmtId="0" fontId="137" fillId="0" borderId="129" xfId="160" applyFont="1" applyBorder="1" applyAlignment="1">
      <alignment horizontal="center" vertical="center"/>
    </xf>
    <xf numFmtId="0" fontId="137" fillId="0" borderId="0" xfId="160" applyFont="1" applyAlignment="1">
      <alignment horizontal="center" vertical="center" wrapText="1"/>
    </xf>
    <xf numFmtId="0" fontId="137" fillId="0" borderId="0" xfId="160" applyFont="1" applyAlignment="1">
      <alignment horizontal="left" vertical="center" wrapText="1"/>
    </xf>
    <xf numFmtId="0" fontId="137" fillId="0" borderId="0" xfId="160" applyFont="1" applyAlignment="1">
      <alignment horizontal="center" vertical="center"/>
    </xf>
    <xf numFmtId="0" fontId="137" fillId="0" borderId="59" xfId="160" applyFont="1" applyBorder="1" applyAlignment="1">
      <alignment horizontal="center" vertical="center" wrapText="1"/>
    </xf>
    <xf numFmtId="0" fontId="137" fillId="0" borderId="63" xfId="160" applyFont="1" applyBorder="1" applyAlignment="1">
      <alignment horizontal="center" vertical="center" wrapText="1"/>
    </xf>
    <xf numFmtId="0" fontId="137" fillId="0" borderId="129" xfId="160" applyFont="1" applyBorder="1" applyAlignment="1">
      <alignment horizontal="center" vertical="center" wrapText="1"/>
    </xf>
    <xf numFmtId="0" fontId="186" fillId="0" borderId="7" xfId="44" applyFont="1" applyBorder="1" applyAlignment="1">
      <alignment horizontal="center" vertical="center"/>
    </xf>
    <xf numFmtId="0" fontId="186" fillId="0" borderId="224" xfId="44" applyFont="1" applyBorder="1" applyAlignment="1">
      <alignment horizontal="center" vertical="center"/>
    </xf>
    <xf numFmtId="0" fontId="186" fillId="0" borderId="223" xfId="44" applyFont="1" applyBorder="1" applyAlignment="1">
      <alignment horizontal="center" vertical="center"/>
    </xf>
    <xf numFmtId="0" fontId="136" fillId="0" borderId="228" xfId="44" applyFont="1" applyBorder="1" applyAlignment="1">
      <alignment horizontal="left" vertical="center"/>
    </xf>
    <xf numFmtId="0" fontId="136" fillId="0" borderId="228" xfId="44" applyFont="1" applyBorder="1">
      <alignment vertical="center"/>
    </xf>
    <xf numFmtId="0" fontId="136" fillId="0" borderId="5" xfId="44" applyFont="1" applyBorder="1">
      <alignment vertical="center"/>
    </xf>
    <xf numFmtId="0" fontId="136" fillId="0" borderId="5" xfId="44" applyFont="1" applyBorder="1" applyAlignment="1">
      <alignment horizontal="center" vertical="center" wrapText="1" justifyLastLine="1"/>
    </xf>
    <xf numFmtId="0" fontId="136" fillId="0" borderId="6" xfId="44" applyFont="1" applyBorder="1" applyAlignment="1">
      <alignment horizontal="right" vertical="center" indent="1"/>
    </xf>
    <xf numFmtId="0" fontId="185" fillId="0" borderId="232" xfId="44" applyFont="1" applyBorder="1" applyAlignment="1">
      <alignment horizontal="centerContinuous" vertical="center"/>
    </xf>
    <xf numFmtId="0" fontId="136" fillId="0" borderId="232" xfId="44" applyFont="1" applyBorder="1">
      <alignment vertical="center"/>
    </xf>
    <xf numFmtId="0" fontId="136" fillId="0" borderId="233" xfId="44" applyFont="1" applyBorder="1">
      <alignment vertical="center"/>
    </xf>
    <xf numFmtId="0" fontId="144" fillId="0" borderId="0" xfId="44" applyFont="1">
      <alignment vertical="center"/>
    </xf>
    <xf numFmtId="0" fontId="144" fillId="0" borderId="5" xfId="44" applyFont="1" applyBorder="1">
      <alignment vertical="center"/>
    </xf>
    <xf numFmtId="0" fontId="144" fillId="33" borderId="6" xfId="44" applyFont="1" applyFill="1" applyBorder="1">
      <alignment vertical="center"/>
    </xf>
    <xf numFmtId="0" fontId="144" fillId="33" borderId="7" xfId="44" applyFont="1" applyFill="1" applyBorder="1" applyAlignment="1">
      <alignment horizontal="center" vertical="center"/>
    </xf>
    <xf numFmtId="0" fontId="144" fillId="0" borderId="6" xfId="44" applyFont="1" applyBorder="1" applyAlignment="1">
      <alignment horizontal="left" vertical="center"/>
    </xf>
    <xf numFmtId="0" fontId="144" fillId="0" borderId="6" xfId="44" applyFont="1" applyBorder="1" applyAlignment="1">
      <alignment horizontal="center" vertical="center"/>
    </xf>
    <xf numFmtId="0" fontId="144" fillId="0" borderId="7" xfId="44" applyFont="1" applyBorder="1" applyAlignment="1">
      <alignment horizontal="center" vertical="center"/>
    </xf>
    <xf numFmtId="0" fontId="144" fillId="0" borderId="50" xfId="44" applyFont="1" applyBorder="1" applyAlignment="1">
      <alignment horizontal="left" vertical="center"/>
    </xf>
    <xf numFmtId="0" fontId="144" fillId="0" borderId="108" xfId="44" applyFont="1" applyBorder="1" applyAlignment="1">
      <alignment horizontal="center" vertical="center"/>
    </xf>
    <xf numFmtId="0" fontId="188" fillId="33" borderId="6" xfId="44" applyFont="1" applyFill="1" applyBorder="1" applyAlignment="1">
      <alignment horizontal="center" vertical="center" wrapText="1"/>
    </xf>
    <xf numFmtId="0" fontId="144" fillId="0" borderId="6" xfId="44" applyFont="1" applyBorder="1" applyAlignment="1">
      <alignment horizontal="right" vertical="center" indent="1"/>
    </xf>
    <xf numFmtId="0" fontId="144" fillId="0" borderId="7" xfId="44" applyFont="1" applyBorder="1" applyAlignment="1">
      <alignment horizontal="right" vertical="center" indent="1"/>
    </xf>
    <xf numFmtId="0" fontId="163" fillId="0" borderId="113" xfId="44" applyFont="1" applyBorder="1" applyAlignment="1">
      <alignment horizontal="left" vertical="center"/>
    </xf>
    <xf numFmtId="0" fontId="144" fillId="0" borderId="114" xfId="44" applyFont="1" applyBorder="1" applyAlignment="1">
      <alignment horizontal="right" vertical="center" indent="1"/>
    </xf>
    <xf numFmtId="0" fontId="144" fillId="0" borderId="0" xfId="44" applyFont="1" applyAlignment="1">
      <alignment horizontal="right" vertical="center" indent="1"/>
    </xf>
    <xf numFmtId="0" fontId="144" fillId="33" borderId="95" xfId="44" applyFont="1" applyFill="1" applyBorder="1">
      <alignment vertical="center"/>
    </xf>
    <xf numFmtId="0" fontId="188" fillId="33" borderId="83" xfId="44" applyFont="1" applyFill="1" applyBorder="1" applyAlignment="1">
      <alignment horizontal="center" vertical="center" wrapText="1"/>
    </xf>
    <xf numFmtId="0" fontId="144" fillId="33" borderId="107" xfId="44" applyFont="1" applyFill="1" applyBorder="1">
      <alignment vertical="center"/>
    </xf>
    <xf numFmtId="0" fontId="144" fillId="0" borderId="0" xfId="44" applyFont="1" applyAlignment="1">
      <alignment horizontal="center" vertical="center"/>
    </xf>
    <xf numFmtId="0" fontId="188" fillId="33" borderId="83" xfId="44" applyFont="1" applyFill="1" applyBorder="1" applyAlignment="1">
      <alignment horizontal="center" vertical="center"/>
    </xf>
    <xf numFmtId="0" fontId="163" fillId="0" borderId="51" xfId="44" applyFont="1" applyBorder="1" applyAlignment="1">
      <alignment horizontal="left" vertical="center"/>
    </xf>
    <xf numFmtId="0" fontId="144" fillId="0" borderId="226" xfId="44" applyFont="1" applyBorder="1">
      <alignment vertical="center"/>
    </xf>
    <xf numFmtId="0" fontId="76" fillId="0" borderId="0" xfId="158" applyFont="1">
      <alignment vertical="center"/>
    </xf>
    <xf numFmtId="0" fontId="78" fillId="0" borderId="0" xfId="158" applyFont="1">
      <alignment vertical="center"/>
    </xf>
    <xf numFmtId="0" fontId="77" fillId="0" borderId="0" xfId="158" applyFont="1">
      <alignment vertical="center"/>
    </xf>
    <xf numFmtId="0" fontId="77" fillId="0" borderId="0" xfId="158" applyFont="1" applyAlignment="1">
      <alignment horizontal="right" vertical="center"/>
    </xf>
    <xf numFmtId="0" fontId="76" fillId="0" borderId="0" xfId="158" applyFont="1" applyAlignment="1">
      <alignment horizontal="center" vertical="center"/>
    </xf>
    <xf numFmtId="0" fontId="77" fillId="0" borderId="7" xfId="158" applyFont="1" applyBorder="1">
      <alignment vertical="center"/>
    </xf>
    <xf numFmtId="0" fontId="77" fillId="0" borderId="228" xfId="158" applyFont="1" applyBorder="1">
      <alignment vertical="center"/>
    </xf>
    <xf numFmtId="0" fontId="28" fillId="0" borderId="286" xfId="158" applyFont="1" applyBorder="1">
      <alignment vertical="center"/>
    </xf>
    <xf numFmtId="0" fontId="77" fillId="0" borderId="6" xfId="158" applyFont="1" applyBorder="1" applyAlignment="1">
      <alignment horizontal="center" vertical="center" wrapText="1"/>
    </xf>
    <xf numFmtId="0" fontId="87" fillId="0" borderId="6" xfId="158" applyFont="1" applyBorder="1" applyAlignment="1">
      <alignment horizontal="center" vertical="center" wrapText="1"/>
    </xf>
    <xf numFmtId="0" fontId="77" fillId="0" borderId="6" xfId="158" applyFont="1" applyBorder="1" applyAlignment="1">
      <alignment vertical="center" wrapText="1"/>
    </xf>
    <xf numFmtId="0" fontId="77" fillId="0" borderId="6" xfId="158" applyFont="1" applyBorder="1">
      <alignment vertical="center"/>
    </xf>
    <xf numFmtId="0" fontId="77" fillId="0" borderId="6" xfId="158" applyFont="1" applyBorder="1" applyAlignment="1">
      <alignment horizontal="center" vertical="center"/>
    </xf>
    <xf numFmtId="0" fontId="131" fillId="0" borderId="0" xfId="158" applyFont="1">
      <alignment vertical="center"/>
    </xf>
    <xf numFmtId="0" fontId="77" fillId="0" borderId="7" xfId="158" applyFont="1" applyBorder="1" applyAlignment="1">
      <alignment horizontal="left" vertical="center"/>
    </xf>
    <xf numFmtId="0" fontId="159" fillId="0" borderId="224" xfId="42" applyFont="1" applyBorder="1" applyAlignment="1">
      <alignment horizontal="left" vertical="center"/>
    </xf>
    <xf numFmtId="0" fontId="159" fillId="0" borderId="223" xfId="42" applyFont="1" applyBorder="1" applyAlignment="1">
      <alignment horizontal="left" vertical="center"/>
    </xf>
    <xf numFmtId="0" fontId="136" fillId="0" borderId="227" xfId="42" applyFont="1" applyBorder="1" applyAlignment="1">
      <alignment horizontal="center" vertical="center"/>
    </xf>
    <xf numFmtId="0" fontId="136" fillId="0" borderId="226" xfId="42" applyFont="1" applyBorder="1" applyAlignment="1">
      <alignment horizontal="center" vertical="center"/>
    </xf>
    <xf numFmtId="0" fontId="136" fillId="0" borderId="226" xfId="42" applyFont="1" applyBorder="1" applyAlignment="1">
      <alignment horizontal="left" vertical="center"/>
    </xf>
    <xf numFmtId="0" fontId="159" fillId="0" borderId="226" xfId="42" applyFont="1" applyBorder="1" applyAlignment="1">
      <alignment vertical="center"/>
    </xf>
    <xf numFmtId="0" fontId="159" fillId="0" borderId="225" xfId="42" applyFont="1" applyBorder="1" applyAlignment="1">
      <alignment vertical="center"/>
    </xf>
    <xf numFmtId="0" fontId="136" fillId="0" borderId="286" xfId="42" applyFont="1" applyBorder="1" applyAlignment="1">
      <alignment horizontal="center" vertical="center"/>
    </xf>
    <xf numFmtId="0" fontId="136" fillId="0" borderId="232" xfId="42" applyFont="1" applyBorder="1" applyAlignment="1">
      <alignment vertical="center"/>
    </xf>
    <xf numFmtId="0" fontId="136" fillId="0" borderId="226" xfId="42" applyFont="1" applyBorder="1" applyAlignment="1">
      <alignment vertical="center"/>
    </xf>
    <xf numFmtId="0" fontId="136" fillId="0" borderId="234" xfId="42" applyFont="1" applyBorder="1" applyAlignment="1">
      <alignment horizontal="center" vertical="center"/>
    </xf>
    <xf numFmtId="0" fontId="136" fillId="0" borderId="232" xfId="42" applyFont="1" applyBorder="1" applyAlignment="1">
      <alignment horizontal="left" vertical="center"/>
    </xf>
    <xf numFmtId="0" fontId="159" fillId="0" borderId="232" xfId="42" applyFont="1" applyBorder="1" applyAlignment="1">
      <alignment vertical="center"/>
    </xf>
    <xf numFmtId="0" fontId="159" fillId="0" borderId="233" xfId="42" applyFont="1" applyBorder="1" applyAlignment="1">
      <alignment vertical="center"/>
    </xf>
    <xf numFmtId="0" fontId="136" fillId="0" borderId="227" xfId="42" applyFont="1" applyBorder="1" applyAlignment="1">
      <alignment horizontal="left" vertical="center"/>
    </xf>
    <xf numFmtId="0" fontId="136" fillId="0" borderId="286" xfId="42" applyFont="1" applyBorder="1" applyAlignment="1">
      <alignment horizontal="left" vertical="center"/>
    </xf>
    <xf numFmtId="0" fontId="136" fillId="0" borderId="286" xfId="42" applyFont="1" applyBorder="1" applyAlignment="1">
      <alignment vertical="center" wrapText="1"/>
    </xf>
    <xf numFmtId="0" fontId="159" fillId="0" borderId="228" xfId="42" applyFont="1" applyBorder="1" applyAlignment="1">
      <alignment vertical="center"/>
    </xf>
    <xf numFmtId="0" fontId="136" fillId="0" borderId="226" xfId="42" applyFont="1" applyBorder="1" applyAlignment="1">
      <alignment horizontal="center" vertical="center" wrapText="1"/>
    </xf>
    <xf numFmtId="0" fontId="136" fillId="0" borderId="233" xfId="42" applyFont="1" applyBorder="1" applyAlignment="1">
      <alignment vertical="center"/>
    </xf>
    <xf numFmtId="0" fontId="136" fillId="0" borderId="238" xfId="42" applyFont="1" applyBorder="1" applyAlignment="1">
      <alignment vertical="center"/>
    </xf>
    <xf numFmtId="0" fontId="159" fillId="0" borderId="286" xfId="42" applyFont="1" applyBorder="1" applyAlignment="1">
      <alignment vertical="center"/>
    </xf>
    <xf numFmtId="0" fontId="136" fillId="0" borderId="286" xfId="42" applyFont="1" applyBorder="1" applyAlignment="1">
      <alignment vertical="center"/>
    </xf>
    <xf numFmtId="0" fontId="7" fillId="0" borderId="226" xfId="42" applyBorder="1"/>
    <xf numFmtId="0" fontId="136" fillId="0" borderId="225" xfId="42" applyFont="1" applyBorder="1" applyAlignment="1">
      <alignment vertical="center"/>
    </xf>
    <xf numFmtId="0" fontId="136" fillId="0" borderId="232" xfId="42" applyFont="1" applyBorder="1" applyAlignment="1">
      <alignment horizontal="center" vertical="center"/>
    </xf>
    <xf numFmtId="0" fontId="7" fillId="0" borderId="232" xfId="42" applyBorder="1"/>
    <xf numFmtId="0" fontId="136" fillId="0" borderId="232" xfId="42" applyFont="1" applyBorder="1" applyAlignment="1">
      <alignment horizontal="center" vertical="center" wrapText="1"/>
    </xf>
    <xf numFmtId="0" fontId="136" fillId="0" borderId="234" xfId="42" applyFont="1" applyBorder="1" applyAlignment="1">
      <alignment horizontal="left" vertical="center"/>
    </xf>
    <xf numFmtId="0" fontId="136" fillId="0" borderId="233" xfId="42" applyFont="1" applyBorder="1" applyAlignment="1">
      <alignment horizontal="left" vertical="center"/>
    </xf>
    <xf numFmtId="0" fontId="136" fillId="0" borderId="225" xfId="42" applyFont="1" applyBorder="1" applyAlignment="1">
      <alignment horizontal="left" vertical="center"/>
    </xf>
    <xf numFmtId="0" fontId="136" fillId="0" borderId="287" xfId="42" applyFont="1" applyBorder="1" applyAlignment="1">
      <alignment vertical="center" wrapText="1"/>
    </xf>
    <xf numFmtId="0" fontId="159" fillId="0" borderId="287" xfId="42" applyFont="1" applyBorder="1" applyAlignment="1">
      <alignment vertical="center"/>
    </xf>
    <xf numFmtId="0" fontId="136" fillId="0" borderId="287" xfId="42" applyFont="1" applyBorder="1" applyAlignment="1">
      <alignment vertical="center"/>
    </xf>
    <xf numFmtId="0" fontId="159" fillId="0" borderId="223" xfId="42" applyFont="1" applyBorder="1" applyAlignment="1">
      <alignment vertical="center"/>
    </xf>
    <xf numFmtId="188" fontId="136" fillId="0" borderId="224" xfId="42" applyNumberFormat="1" applyFont="1" applyBorder="1" applyAlignment="1">
      <alignment horizontal="center" vertical="center"/>
    </xf>
    <xf numFmtId="188" fontId="136" fillId="0" borderId="223" xfId="42" applyNumberFormat="1" applyFont="1" applyBorder="1" applyAlignment="1">
      <alignment horizontal="center" vertical="center"/>
    </xf>
    <xf numFmtId="0" fontId="136" fillId="0" borderId="234" xfId="42" applyFont="1" applyBorder="1" applyAlignment="1">
      <alignment vertical="center" wrapText="1"/>
    </xf>
    <xf numFmtId="188" fontId="136" fillId="0" borderId="232" xfId="42" applyNumberFormat="1" applyFont="1" applyBorder="1" applyAlignment="1">
      <alignment horizontal="center" vertical="center"/>
    </xf>
    <xf numFmtId="188" fontId="136" fillId="0" borderId="233" xfId="42" applyNumberFormat="1" applyFont="1" applyBorder="1" applyAlignment="1">
      <alignment vertical="center"/>
    </xf>
    <xf numFmtId="179" fontId="129" fillId="0" borderId="276" xfId="59" applyNumberFormat="1" applyFont="1" applyBorder="1">
      <alignment vertical="center"/>
    </xf>
    <xf numFmtId="179" fontId="129" fillId="0" borderId="277" xfId="59" applyNumberFormat="1" applyFont="1" applyBorder="1">
      <alignment vertical="center"/>
    </xf>
    <xf numFmtId="183" fontId="129" fillId="0" borderId="281" xfId="59" applyNumberFormat="1" applyFont="1" applyBorder="1">
      <alignment vertical="center"/>
    </xf>
    <xf numFmtId="182" fontId="129" fillId="0" borderId="284" xfId="59" applyNumberFormat="1" applyFont="1" applyBorder="1">
      <alignment vertical="center"/>
    </xf>
    <xf numFmtId="182" fontId="129" fillId="0" borderId="285" xfId="59" applyNumberFormat="1" applyFont="1" applyBorder="1">
      <alignment vertical="center"/>
    </xf>
    <xf numFmtId="0" fontId="129" fillId="0" borderId="273" xfId="59" applyFont="1" applyBorder="1" applyAlignment="1">
      <alignment horizontal="center" vertical="center" shrinkToFit="1"/>
    </xf>
    <xf numFmtId="0" fontId="129" fillId="0" borderId="228" xfId="59" applyFont="1" applyBorder="1" applyAlignment="1" applyProtection="1">
      <alignment horizontal="center" vertical="center"/>
      <protection locked="0"/>
    </xf>
    <xf numFmtId="0" fontId="2" fillId="0" borderId="0" xfId="162">
      <alignment vertical="center"/>
    </xf>
    <xf numFmtId="0" fontId="50" fillId="0" borderId="0" xfId="143" applyFont="1"/>
    <xf numFmtId="0" fontId="54" fillId="0" borderId="0" xfId="143" applyFont="1"/>
    <xf numFmtId="0" fontId="54" fillId="0" borderId="0" xfId="143" applyFont="1" applyAlignment="1">
      <alignment horizontal="center"/>
    </xf>
    <xf numFmtId="0" fontId="51" fillId="0" borderId="6" xfId="143" applyFont="1" applyBorder="1" applyAlignment="1">
      <alignment horizontal="distributed" vertical="center" indent="1"/>
    </xf>
    <xf numFmtId="0" fontId="54" fillId="0" borderId="6" xfId="143" applyFont="1" applyBorder="1" applyAlignment="1">
      <alignment horizontal="left"/>
    </xf>
    <xf numFmtId="0" fontId="37" fillId="0" borderId="6" xfId="143" applyFont="1" applyBorder="1" applyAlignment="1">
      <alignment horizontal="distributed" vertical="center" indent="1"/>
    </xf>
    <xf numFmtId="0" fontId="54" fillId="0" borderId="227" xfId="143" applyFont="1" applyBorder="1"/>
    <xf numFmtId="0" fontId="54" fillId="0" borderId="226" xfId="143" applyFont="1" applyBorder="1"/>
    <xf numFmtId="0" fontId="54" fillId="0" borderId="225" xfId="143" applyFont="1" applyBorder="1"/>
    <xf numFmtId="0" fontId="54" fillId="0" borderId="286" xfId="143" applyFont="1" applyBorder="1"/>
    <xf numFmtId="0" fontId="54" fillId="0" borderId="5" xfId="143" applyFont="1" applyBorder="1"/>
    <xf numFmtId="0" fontId="54" fillId="0" borderId="0" xfId="143" applyFont="1" applyAlignment="1">
      <alignment vertical="center"/>
    </xf>
    <xf numFmtId="0" fontId="54" fillId="0" borderId="5" xfId="143" applyFont="1" applyBorder="1" applyAlignment="1">
      <alignment horizontal="center"/>
    </xf>
    <xf numFmtId="0" fontId="180" fillId="0" borderId="0" xfId="143" applyFont="1"/>
    <xf numFmtId="0" fontId="51" fillId="0" borderId="0" xfId="143" applyFont="1"/>
    <xf numFmtId="0" fontId="77" fillId="0" borderId="0" xfId="143" applyFont="1"/>
    <xf numFmtId="0" fontId="165" fillId="0" borderId="0" xfId="143" applyFont="1" applyAlignment="1">
      <alignment horizontal="center"/>
    </xf>
    <xf numFmtId="0" fontId="165" fillId="0" borderId="6" xfId="143" applyFont="1" applyBorder="1" applyAlignment="1">
      <alignment horizontal="center"/>
    </xf>
    <xf numFmtId="0" fontId="37" fillId="0" borderId="286" xfId="143" applyFont="1" applyBorder="1"/>
    <xf numFmtId="0" fontId="51" fillId="0" borderId="5" xfId="143" applyFont="1" applyBorder="1"/>
    <xf numFmtId="0" fontId="51" fillId="0" borderId="234" xfId="143" applyFont="1" applyBorder="1"/>
    <xf numFmtId="0" fontId="51" fillId="0" borderId="233" xfId="143" applyFont="1" applyBorder="1"/>
    <xf numFmtId="0" fontId="192" fillId="24" borderId="0" xfId="163" applyFont="1" applyFill="1" applyAlignment="1">
      <alignment horizontal="left" vertical="center"/>
    </xf>
    <xf numFmtId="0" fontId="193" fillId="24" borderId="0" xfId="163" applyFont="1" applyFill="1" applyAlignment="1">
      <alignment horizontal="left" vertical="top"/>
    </xf>
    <xf numFmtId="0" fontId="195" fillId="24" borderId="0" xfId="163" applyFont="1" applyFill="1" applyAlignment="1">
      <alignment horizontal="center" vertical="center"/>
    </xf>
    <xf numFmtId="0" fontId="192" fillId="24" borderId="0" xfId="163" applyFont="1" applyFill="1" applyAlignment="1">
      <alignment vertical="center"/>
    </xf>
    <xf numFmtId="0" fontId="192" fillId="24" borderId="0" xfId="163" applyFont="1" applyFill="1" applyAlignment="1">
      <alignment horizontal="right" vertical="center"/>
    </xf>
    <xf numFmtId="0" fontId="192" fillId="24" borderId="0" xfId="163" applyFont="1" applyFill="1" applyAlignment="1">
      <alignment horizontal="center" vertical="center"/>
    </xf>
    <xf numFmtId="0" fontId="196" fillId="24" borderId="0" xfId="163" applyFont="1" applyFill="1"/>
    <xf numFmtId="0" fontId="193" fillId="24" borderId="0" xfId="163" applyFont="1" applyFill="1" applyAlignment="1">
      <alignment horizontal="left"/>
    </xf>
    <xf numFmtId="0" fontId="194" fillId="24" borderId="0" xfId="163" applyFont="1" applyFill="1" applyAlignment="1">
      <alignment horizontal="right" vertical="top"/>
    </xf>
    <xf numFmtId="0" fontId="193" fillId="24" borderId="232" xfId="163" applyFont="1" applyFill="1" applyBorder="1"/>
    <xf numFmtId="0" fontId="192" fillId="24" borderId="0" xfId="163" applyFont="1" applyFill="1" applyAlignment="1">
      <alignment horizontal="center" vertical="top"/>
    </xf>
    <xf numFmtId="0" fontId="63" fillId="24" borderId="0" xfId="163" applyFont="1" applyFill="1" applyAlignment="1">
      <alignment vertical="top"/>
    </xf>
    <xf numFmtId="0" fontId="63" fillId="24" borderId="0" xfId="163" applyFont="1" applyFill="1" applyAlignment="1">
      <alignment vertical="top" wrapText="1"/>
    </xf>
    <xf numFmtId="0" fontId="197" fillId="24" borderId="0" xfId="163" applyFont="1" applyFill="1" applyAlignment="1">
      <alignment horizontal="left" vertical="top"/>
    </xf>
    <xf numFmtId="0" fontId="193" fillId="24" borderId="6" xfId="163" applyFont="1" applyFill="1" applyBorder="1" applyAlignment="1">
      <alignment horizontal="center" vertical="center"/>
    </xf>
    <xf numFmtId="0" fontId="193" fillId="0" borderId="6" xfId="163" applyFont="1" applyBorder="1" applyAlignment="1">
      <alignment horizontal="center" vertical="center"/>
    </xf>
    <xf numFmtId="0" fontId="193" fillId="0" borderId="0" xfId="163" applyFont="1" applyAlignment="1">
      <alignment horizontal="left" vertical="top"/>
    </xf>
    <xf numFmtId="0" fontId="193" fillId="24" borderId="0" xfId="163" applyFont="1" applyFill="1" applyAlignment="1">
      <alignment horizontal="left" vertical="center"/>
    </xf>
    <xf numFmtId="0" fontId="198" fillId="0" borderId="0" xfId="164" applyFont="1"/>
    <xf numFmtId="0" fontId="199" fillId="0" borderId="0" xfId="164" applyFont="1" applyAlignment="1">
      <alignment wrapText="1"/>
    </xf>
    <xf numFmtId="0" fontId="75" fillId="0" borderId="0" xfId="164" applyFont="1"/>
    <xf numFmtId="0" fontId="75" fillId="0" borderId="0" xfId="164" applyFont="1" applyAlignment="1">
      <alignment wrapText="1"/>
    </xf>
    <xf numFmtId="0" fontId="107" fillId="0" borderId="0" xfId="164"/>
    <xf numFmtId="0" fontId="200" fillId="0" borderId="0" xfId="164" applyFont="1" applyAlignment="1">
      <alignment wrapText="1"/>
    </xf>
    <xf numFmtId="0" fontId="199" fillId="0" borderId="0" xfId="164" applyFont="1" applyAlignment="1">
      <alignment vertical="top"/>
    </xf>
    <xf numFmtId="0" fontId="199" fillId="0" borderId="0" xfId="164" applyFont="1" applyAlignment="1">
      <alignment vertical="top" wrapText="1"/>
    </xf>
    <xf numFmtId="0" fontId="199" fillId="0" borderId="0" xfId="164" applyFont="1"/>
    <xf numFmtId="0" fontId="190" fillId="0" borderId="0" xfId="59" applyFont="1" applyAlignment="1">
      <alignment horizontal="left" vertical="center"/>
    </xf>
    <xf numFmtId="0" fontId="51" fillId="0" borderId="0" xfId="59" applyFont="1" applyAlignment="1">
      <alignment horizontal="left" vertical="center"/>
    </xf>
    <xf numFmtId="0" fontId="37" fillId="0" borderId="0" xfId="59" applyFont="1" applyAlignment="1">
      <alignment horizontal="left" vertical="center"/>
    </xf>
    <xf numFmtId="0" fontId="62" fillId="0" borderId="0" xfId="158" applyFont="1">
      <alignment vertical="center"/>
    </xf>
    <xf numFmtId="0" fontId="37" fillId="0" borderId="0" xfId="59" applyFont="1" applyAlignment="1">
      <alignment horizontal="right" vertical="center"/>
    </xf>
    <xf numFmtId="0" fontId="37" fillId="0" borderId="0" xfId="59" applyFont="1" applyAlignment="1">
      <alignment horizontal="center" vertical="center"/>
    </xf>
    <xf numFmtId="0" fontId="68" fillId="0" borderId="0" xfId="158" applyFont="1">
      <alignment vertical="center"/>
    </xf>
    <xf numFmtId="0" fontId="61" fillId="0" borderId="0" xfId="158" applyFont="1">
      <alignment vertical="center"/>
    </xf>
    <xf numFmtId="0" fontId="61" fillId="0" borderId="0" xfId="158" applyFont="1" applyAlignment="1">
      <alignment horizontal="right" vertical="center"/>
    </xf>
    <xf numFmtId="0" fontId="61" fillId="35" borderId="6" xfId="158" applyFont="1" applyFill="1" applyBorder="1">
      <alignment vertical="center"/>
    </xf>
    <xf numFmtId="0" fontId="52" fillId="0" borderId="0" xfId="59" applyFont="1" applyAlignment="1">
      <alignment horizontal="center" vertical="center"/>
    </xf>
    <xf numFmtId="196" fontId="52" fillId="0" borderId="6" xfId="59" applyNumberFormat="1" applyFont="1" applyBorder="1">
      <alignment vertical="center"/>
    </xf>
    <xf numFmtId="197" fontId="52" fillId="0" borderId="6" xfId="59" applyNumberFormat="1" applyFont="1" applyBorder="1">
      <alignment vertical="center"/>
    </xf>
    <xf numFmtId="0" fontId="37" fillId="0" borderId="6" xfId="59" applyFont="1" applyBorder="1">
      <alignment vertical="center"/>
    </xf>
    <xf numFmtId="0" fontId="52" fillId="38" borderId="6" xfId="59" applyFont="1" applyFill="1" applyBorder="1" applyAlignment="1">
      <alignment horizontal="left" vertical="center"/>
    </xf>
    <xf numFmtId="0" fontId="52" fillId="38" borderId="7" xfId="59" applyFont="1" applyFill="1" applyBorder="1" applyAlignment="1">
      <alignment horizontal="center" vertical="center"/>
    </xf>
    <xf numFmtId="0" fontId="52" fillId="31" borderId="6" xfId="59" applyFont="1" applyFill="1" applyBorder="1">
      <alignment vertical="center"/>
    </xf>
    <xf numFmtId="0" fontId="52" fillId="31" borderId="7" xfId="59" applyFont="1" applyFill="1" applyBorder="1">
      <alignment vertical="center"/>
    </xf>
    <xf numFmtId="0" fontId="52" fillId="29" borderId="6" xfId="59" applyFont="1" applyFill="1" applyBorder="1" applyAlignment="1">
      <alignment horizontal="right" vertical="center"/>
    </xf>
    <xf numFmtId="0" fontId="52" fillId="0" borderId="223" xfId="59" applyFont="1" applyBorder="1" applyAlignment="1">
      <alignment horizontal="right" vertical="center"/>
    </xf>
    <xf numFmtId="179" fontId="52" fillId="0" borderId="6" xfId="59" applyNumberFormat="1" applyFont="1" applyBorder="1" applyAlignment="1">
      <alignment horizontal="right" vertical="center"/>
    </xf>
    <xf numFmtId="0" fontId="52" fillId="38" borderId="238" xfId="59" applyFont="1" applyFill="1" applyBorder="1" applyAlignment="1">
      <alignment horizontal="left" vertical="center"/>
    </xf>
    <xf numFmtId="0" fontId="52" fillId="0" borderId="6" xfId="59" applyFont="1" applyBorder="1" applyAlignment="1">
      <alignment horizontal="right" vertical="center"/>
    </xf>
    <xf numFmtId="0" fontId="52" fillId="29" borderId="238" xfId="59" applyFont="1" applyFill="1" applyBorder="1" applyAlignment="1">
      <alignment horizontal="right" vertical="center"/>
    </xf>
    <xf numFmtId="0" fontId="52" fillId="0" borderId="156" xfId="59" applyFont="1" applyBorder="1" applyAlignment="1">
      <alignment horizontal="right" vertical="center"/>
    </xf>
    <xf numFmtId="198" fontId="52" fillId="0" borderId="6" xfId="59" applyNumberFormat="1" applyFont="1" applyBorder="1" applyAlignment="1">
      <alignment horizontal="center" vertical="center"/>
    </xf>
    <xf numFmtId="0" fontId="52" fillId="0" borderId="6" xfId="59" applyFont="1" applyBorder="1" applyAlignment="1">
      <alignment horizontal="center" vertical="center" wrapText="1"/>
    </xf>
    <xf numFmtId="0" fontId="29" fillId="0" borderId="0" xfId="158">
      <alignment vertical="center"/>
    </xf>
    <xf numFmtId="0" fontId="52" fillId="0" borderId="6" xfId="59" applyFont="1" applyBorder="1">
      <alignment vertical="center"/>
    </xf>
    <xf numFmtId="179" fontId="52" fillId="0" borderId="6" xfId="59" applyNumberFormat="1" applyFont="1" applyBorder="1">
      <alignment vertical="center"/>
    </xf>
    <xf numFmtId="0" fontId="52" fillId="0" borderId="234" xfId="59" applyFont="1" applyBorder="1" applyAlignment="1">
      <alignment vertical="center" wrapText="1"/>
    </xf>
    <xf numFmtId="0" fontId="64" fillId="0" borderId="0" xfId="158" applyFont="1">
      <alignment vertical="center"/>
    </xf>
    <xf numFmtId="0" fontId="55" fillId="0" borderId="0" xfId="59" applyFont="1">
      <alignment vertical="center"/>
    </xf>
    <xf numFmtId="0" fontId="52" fillId="0" borderId="238" xfId="59" applyFont="1" applyBorder="1" applyAlignment="1">
      <alignment vertical="center" wrapText="1"/>
    </xf>
    <xf numFmtId="179" fontId="52" fillId="0" borderId="272" xfId="59" applyNumberFormat="1" applyFont="1" applyBorder="1">
      <alignment vertical="center"/>
    </xf>
    <xf numFmtId="0" fontId="52" fillId="0" borderId="0" xfId="59" applyFont="1" applyAlignment="1">
      <alignment horizontal="left" vertical="center"/>
    </xf>
    <xf numFmtId="0" fontId="70" fillId="0" borderId="0" xfId="59" applyFont="1">
      <alignment vertical="center"/>
    </xf>
    <xf numFmtId="0" fontId="52" fillId="0" borderId="7" xfId="151" applyFont="1" applyBorder="1" applyAlignment="1">
      <alignment horizontal="center" vertical="center"/>
    </xf>
    <xf numFmtId="0" fontId="52" fillId="0" borderId="6" xfId="151" applyFont="1" applyBorder="1" applyAlignment="1">
      <alignment horizontal="center" vertical="center"/>
    </xf>
    <xf numFmtId="0" fontId="52" fillId="0" borderId="6" xfId="59" applyFont="1" applyBorder="1" applyAlignment="1">
      <alignment horizontal="center" vertical="center"/>
    </xf>
    <xf numFmtId="0" fontId="52" fillId="39" borderId="6" xfId="151" applyFont="1" applyFill="1" applyBorder="1" applyAlignment="1">
      <alignment horizontal="center" vertical="center"/>
    </xf>
    <xf numFmtId="0" fontId="204" fillId="0" borderId="0" xfId="151" applyFont="1" applyAlignment="1">
      <alignment horizontal="center" vertical="center"/>
    </xf>
    <xf numFmtId="0" fontId="37" fillId="0" borderId="0" xfId="151" applyFont="1" applyAlignment="1">
      <alignment horizontal="center" vertical="center"/>
    </xf>
    <xf numFmtId="0" fontId="205" fillId="0" borderId="0" xfId="59" applyFont="1" applyAlignment="1">
      <alignment horizontal="center" vertical="center"/>
    </xf>
    <xf numFmtId="0" fontId="205" fillId="0" borderId="0" xfId="151" applyFont="1" applyAlignment="1">
      <alignment horizontal="center" vertical="center"/>
    </xf>
    <xf numFmtId="0" fontId="205" fillId="0" borderId="0" xfId="59" applyFont="1">
      <alignment vertical="center"/>
    </xf>
    <xf numFmtId="0" fontId="204" fillId="0" borderId="0" xfId="59" applyFont="1">
      <alignment vertical="center"/>
    </xf>
    <xf numFmtId="0" fontId="204" fillId="0" borderId="0" xfId="59" applyFont="1" applyAlignment="1">
      <alignment horizontal="center" vertical="center"/>
    </xf>
    <xf numFmtId="0" fontId="52" fillId="0" borderId="0" xfId="59" applyFont="1" applyAlignment="1">
      <alignment vertical="center" textRotation="255" shrinkToFit="1"/>
    </xf>
    <xf numFmtId="0" fontId="52" fillId="0" borderId="6" xfId="59" applyFont="1" applyBorder="1" applyAlignment="1">
      <alignment vertical="center" textRotation="255" shrinkToFit="1"/>
    </xf>
    <xf numFmtId="0" fontId="52" fillId="0" borderId="7" xfId="59" applyFont="1" applyBorder="1" applyAlignment="1">
      <alignment horizontal="left" vertical="center"/>
    </xf>
    <xf numFmtId="0" fontId="52" fillId="0" borderId="224" xfId="59" applyFont="1" applyBorder="1" applyAlignment="1">
      <alignment horizontal="left" vertical="center"/>
    </xf>
    <xf numFmtId="0" fontId="52" fillId="0" borderId="223" xfId="59" applyFont="1" applyBorder="1" applyAlignment="1">
      <alignment horizontal="left" vertical="center"/>
    </xf>
    <xf numFmtId="179" fontId="52" fillId="0" borderId="6" xfId="59" applyNumberFormat="1" applyFont="1" applyBorder="1" applyAlignment="1">
      <alignment horizontal="center" vertical="center"/>
    </xf>
    <xf numFmtId="0" fontId="75" fillId="0" borderId="0" xfId="158" applyFont="1">
      <alignment vertical="center"/>
    </xf>
    <xf numFmtId="0" fontId="117" fillId="0" borderId="0" xfId="43" applyFont="1">
      <alignment vertical="center"/>
    </xf>
    <xf numFmtId="0" fontId="41" fillId="40" borderId="6" xfId="43" applyFont="1" applyFill="1" applyBorder="1" applyAlignment="1">
      <alignment horizontal="center" vertical="center"/>
    </xf>
    <xf numFmtId="0" fontId="40" fillId="40" borderId="6" xfId="43" applyFont="1" applyFill="1" applyBorder="1" applyAlignment="1">
      <alignment horizontal="center" vertical="center"/>
    </xf>
    <xf numFmtId="0" fontId="40" fillId="0" borderId="306" xfId="43" applyFont="1" applyBorder="1">
      <alignment vertical="center"/>
    </xf>
    <xf numFmtId="0" fontId="40" fillId="0" borderId="306" xfId="43" applyFont="1" applyBorder="1" applyAlignment="1">
      <alignment horizontal="left" vertical="center"/>
    </xf>
    <xf numFmtId="0" fontId="40" fillId="0" borderId="307" xfId="43" applyFont="1" applyBorder="1">
      <alignment vertical="center"/>
    </xf>
    <xf numFmtId="0" fontId="40" fillId="0" borderId="307" xfId="43" applyFont="1" applyBorder="1" applyAlignment="1">
      <alignment horizontal="left" vertical="center"/>
    </xf>
    <xf numFmtId="0" fontId="40" fillId="0" borderId="310" xfId="43" applyFont="1" applyBorder="1">
      <alignment vertical="center"/>
    </xf>
    <xf numFmtId="0" fontId="40" fillId="0" borderId="310" xfId="43" applyFont="1" applyBorder="1" applyAlignment="1">
      <alignment horizontal="left" vertical="center"/>
    </xf>
    <xf numFmtId="0" fontId="40" fillId="0" borderId="313" xfId="43" applyFont="1" applyBorder="1">
      <alignment vertical="center"/>
    </xf>
    <xf numFmtId="0" fontId="40" fillId="0" borderId="313" xfId="43" applyFont="1" applyBorder="1" applyAlignment="1">
      <alignment horizontal="left" vertical="center"/>
    </xf>
    <xf numFmtId="0" fontId="41" fillId="0" borderId="313" xfId="43" applyFont="1" applyBorder="1" applyAlignment="1">
      <alignment horizontal="left" vertical="center" wrapText="1"/>
    </xf>
    <xf numFmtId="0" fontId="41" fillId="0" borderId="307" xfId="43" applyFont="1" applyBorder="1" applyAlignment="1">
      <alignment horizontal="left" vertical="center" wrapText="1"/>
    </xf>
    <xf numFmtId="0" fontId="40" fillId="0" borderId="287" xfId="43" applyFont="1" applyBorder="1">
      <alignment vertical="center"/>
    </xf>
    <xf numFmtId="0" fontId="41" fillId="0" borderId="308" xfId="43" applyFont="1" applyBorder="1" applyAlignment="1">
      <alignment horizontal="left" vertical="center" wrapText="1"/>
    </xf>
    <xf numFmtId="0" fontId="40" fillId="0" borderId="313" xfId="43" applyFont="1" applyBorder="1" applyAlignment="1">
      <alignment horizontal="center" vertical="center"/>
    </xf>
    <xf numFmtId="0" fontId="40" fillId="0" borderId="311" xfId="43" applyFont="1" applyBorder="1" applyAlignment="1">
      <alignment horizontal="left" vertical="center"/>
    </xf>
    <xf numFmtId="0" fontId="40" fillId="0" borderId="307" xfId="43" applyFont="1" applyBorder="1" applyAlignment="1">
      <alignment horizontal="left" vertical="center" wrapText="1"/>
    </xf>
    <xf numFmtId="0" fontId="40" fillId="0" borderId="306" xfId="43" applyFont="1" applyBorder="1" applyAlignment="1">
      <alignment horizontal="center" vertical="center"/>
    </xf>
    <xf numFmtId="0" fontId="40" fillId="0" borderId="319" xfId="43" applyFont="1" applyBorder="1">
      <alignment vertical="center"/>
    </xf>
    <xf numFmtId="0" fontId="40" fillId="0" borderId="0" xfId="43" applyFont="1" applyAlignment="1">
      <alignment horizontal="center" vertical="center" textRotation="255"/>
    </xf>
    <xf numFmtId="0" fontId="40" fillId="0" borderId="0" xfId="43" applyFont="1" applyAlignment="1">
      <alignment horizontal="left" vertical="center"/>
    </xf>
    <xf numFmtId="0" fontId="40" fillId="0" borderId="6" xfId="43" applyFont="1" applyBorder="1" applyAlignment="1">
      <alignment horizontal="center" vertical="center"/>
    </xf>
    <xf numFmtId="0" fontId="117" fillId="0" borderId="0" xfId="43" applyFont="1" applyAlignment="1">
      <alignment horizontal="justify" vertical="center"/>
    </xf>
    <xf numFmtId="49" fontId="37" fillId="0" borderId="0" xfId="151" applyNumberFormat="1" applyFont="1">
      <alignment vertical="center"/>
    </xf>
    <xf numFmtId="49" fontId="7" fillId="0" borderId="0" xfId="151" applyNumberFormat="1" applyFont="1">
      <alignment vertical="center"/>
    </xf>
    <xf numFmtId="49" fontId="7" fillId="0" borderId="0" xfId="151" applyNumberFormat="1" applyFont="1" applyAlignment="1">
      <alignment horizontal="center" vertical="center" shrinkToFit="1"/>
    </xf>
    <xf numFmtId="49" fontId="7" fillId="0" borderId="0" xfId="151" applyNumberFormat="1" applyFont="1" applyAlignment="1">
      <alignment vertical="center" shrinkToFit="1"/>
    </xf>
    <xf numFmtId="49" fontId="51" fillId="0" borderId="0" xfId="151" applyNumberFormat="1" applyFont="1">
      <alignment vertical="center"/>
    </xf>
    <xf numFmtId="49" fontId="45" fillId="0" borderId="0" xfId="151" applyNumberFormat="1" applyFont="1">
      <alignment vertical="center"/>
    </xf>
    <xf numFmtId="49" fontId="210" fillId="0" borderId="0" xfId="151" applyNumberFormat="1" applyFont="1">
      <alignment vertical="center"/>
    </xf>
    <xf numFmtId="49" fontId="46" fillId="0" borderId="0" xfId="151" applyNumberFormat="1" applyFont="1">
      <alignment vertical="center"/>
    </xf>
    <xf numFmtId="49" fontId="45" fillId="0" borderId="133" xfId="151" applyNumberFormat="1" applyFont="1" applyBorder="1" applyAlignment="1">
      <alignment vertical="center" shrinkToFit="1"/>
    </xf>
    <xf numFmtId="49" fontId="45" fillId="0" borderId="227" xfId="151" applyNumberFormat="1" applyFont="1" applyBorder="1">
      <alignment vertical="center"/>
    </xf>
    <xf numFmtId="49" fontId="45" fillId="0" borderId="226" xfId="151" applyNumberFormat="1" applyFont="1" applyBorder="1" applyAlignment="1">
      <alignment horizontal="center" vertical="center" shrinkToFit="1"/>
    </xf>
    <xf numFmtId="49" fontId="45" fillId="0" borderId="226" xfId="151" applyNumberFormat="1" applyFont="1" applyBorder="1">
      <alignment vertical="center"/>
    </xf>
    <xf numFmtId="49" fontId="45" fillId="0" borderId="225" xfId="151" applyNumberFormat="1" applyFont="1" applyBorder="1">
      <alignment vertical="center"/>
    </xf>
    <xf numFmtId="49" fontId="45" fillId="0" borderId="286" xfId="151" applyNumberFormat="1" applyFont="1" applyBorder="1" applyAlignment="1">
      <alignment horizontal="center" vertical="center" shrinkToFit="1"/>
    </xf>
    <xf numFmtId="49" fontId="45" fillId="0" borderId="0" xfId="151" applyNumberFormat="1" applyFont="1" applyAlignment="1">
      <alignment horizontal="left" vertical="center"/>
    </xf>
    <xf numFmtId="49" fontId="45" fillId="0" borderId="0" xfId="151" applyNumberFormat="1" applyFont="1" applyAlignment="1">
      <alignment horizontal="center" vertical="center" shrinkToFit="1"/>
    </xf>
    <xf numFmtId="49" fontId="211" fillId="24" borderId="238" xfId="151" applyNumberFormat="1" applyFont="1" applyFill="1" applyBorder="1" applyAlignment="1">
      <alignment horizontal="center" vertical="center" shrinkToFit="1"/>
    </xf>
    <xf numFmtId="49" fontId="45" fillId="37" borderId="286" xfId="151" applyNumberFormat="1" applyFont="1" applyFill="1" applyBorder="1">
      <alignment vertical="center"/>
    </xf>
    <xf numFmtId="49" fontId="45" fillId="37" borderId="5" xfId="151" applyNumberFormat="1" applyFont="1" applyFill="1" applyBorder="1">
      <alignment vertical="center"/>
    </xf>
    <xf numFmtId="49" fontId="45" fillId="0" borderId="226" xfId="151" applyNumberFormat="1" applyFont="1" applyBorder="1" applyAlignment="1">
      <alignment vertical="center" shrinkToFit="1"/>
    </xf>
    <xf numFmtId="49" fontId="45" fillId="0" borderId="225" xfId="151" applyNumberFormat="1" applyFont="1" applyBorder="1" applyAlignment="1">
      <alignment vertical="center" shrinkToFit="1"/>
    </xf>
    <xf numFmtId="49" fontId="45" fillId="0" borderId="11" xfId="151" applyNumberFormat="1" applyFont="1" applyBorder="1" applyAlignment="1">
      <alignment vertical="center" shrinkToFit="1"/>
    </xf>
    <xf numFmtId="49" fontId="45" fillId="0" borderId="234" xfId="151" applyNumberFormat="1" applyFont="1" applyBorder="1" applyAlignment="1">
      <alignment vertical="center" shrinkToFit="1"/>
    </xf>
    <xf numFmtId="49" fontId="45" fillId="0" borderId="232" xfId="151" applyNumberFormat="1" applyFont="1" applyBorder="1" applyAlignment="1">
      <alignment horizontal="center" vertical="center" shrinkToFit="1"/>
    </xf>
    <xf numFmtId="49" fontId="45" fillId="0" borderId="233" xfId="151" applyNumberFormat="1" applyFont="1" applyBorder="1" applyAlignment="1">
      <alignment horizontal="center" vertical="center" shrinkToFit="1"/>
    </xf>
    <xf numFmtId="49" fontId="45" fillId="0" borderId="224" xfId="151" applyNumberFormat="1" applyFont="1" applyBorder="1">
      <alignment vertical="center"/>
    </xf>
    <xf numFmtId="0" fontId="7" fillId="37" borderId="225" xfId="165" applyFont="1" applyFill="1" applyBorder="1">
      <alignment vertical="center"/>
    </xf>
    <xf numFmtId="49" fontId="213" fillId="37" borderId="6" xfId="151" applyNumberFormat="1" applyFont="1" applyFill="1" applyBorder="1" applyAlignment="1">
      <alignment horizontal="center" vertical="center" wrapText="1" shrinkToFit="1"/>
    </xf>
    <xf numFmtId="49" fontId="45" fillId="0" borderId="234" xfId="151" applyNumberFormat="1" applyFont="1" applyBorder="1" applyAlignment="1">
      <alignment horizontal="center" vertical="center"/>
    </xf>
    <xf numFmtId="0" fontId="45" fillId="37" borderId="7" xfId="151" applyFont="1" applyFill="1" applyBorder="1" applyAlignment="1">
      <alignment horizontal="center" vertical="center"/>
    </xf>
    <xf numFmtId="49" fontId="45" fillId="0" borderId="320" xfId="151" applyNumberFormat="1" applyFont="1" applyBorder="1">
      <alignment vertical="center"/>
    </xf>
    <xf numFmtId="0" fontId="7" fillId="0" borderId="0" xfId="165" applyFont="1">
      <alignment vertical="center"/>
    </xf>
    <xf numFmtId="49" fontId="45" fillId="0" borderId="0" xfId="151" applyNumberFormat="1" applyFont="1" applyAlignment="1">
      <alignment horizontal="left" vertical="top"/>
    </xf>
    <xf numFmtId="0" fontId="40" fillId="0" borderId="287" xfId="43" applyFont="1" applyBorder="1" applyAlignment="1">
      <alignment horizontal="left" vertical="center"/>
    </xf>
    <xf numFmtId="0" fontId="7" fillId="0" borderId="0" xfId="166"/>
    <xf numFmtId="0" fontId="213" fillId="0" borderId="234" xfId="166" applyFont="1" applyBorder="1"/>
    <xf numFmtId="0" fontId="7" fillId="0" borderId="232" xfId="166" applyBorder="1"/>
    <xf numFmtId="0" fontId="7" fillId="0" borderId="233" xfId="166" applyBorder="1"/>
    <xf numFmtId="0" fontId="7" fillId="0" borderId="7" xfId="166" applyBorder="1"/>
    <xf numFmtId="0" fontId="7" fillId="0" borderId="224" xfId="166" applyBorder="1"/>
    <xf numFmtId="0" fontId="7" fillId="0" borderId="226" xfId="166" applyBorder="1"/>
    <xf numFmtId="0" fontId="7" fillId="0" borderId="225" xfId="166" applyBorder="1"/>
    <xf numFmtId="0" fontId="7" fillId="0" borderId="223" xfId="166" applyBorder="1"/>
    <xf numFmtId="0" fontId="7" fillId="0" borderId="227" xfId="166" applyBorder="1"/>
    <xf numFmtId="0" fontId="214" fillId="0" borderId="0" xfId="166" applyFont="1"/>
    <xf numFmtId="0" fontId="45" fillId="0" borderId="0" xfId="167" applyFont="1" applyAlignment="1">
      <alignment vertical="center"/>
    </xf>
    <xf numFmtId="0" fontId="215" fillId="0" borderId="0" xfId="167" applyFont="1" applyAlignment="1">
      <alignment horizontal="left" vertical="center"/>
    </xf>
    <xf numFmtId="0" fontId="215" fillId="0" borderId="0" xfId="167" applyFont="1" applyAlignment="1">
      <alignment horizontal="center" vertical="center"/>
    </xf>
    <xf numFmtId="0" fontId="45" fillId="0" borderId="0" xfId="167" applyFont="1" applyAlignment="1">
      <alignment horizontal="right" vertical="center"/>
    </xf>
    <xf numFmtId="0" fontId="45" fillId="0" borderId="54" xfId="168" applyFont="1" applyBorder="1" applyAlignment="1">
      <alignment horizontal="right" vertical="center"/>
    </xf>
    <xf numFmtId="0" fontId="45" fillId="0" borderId="46" xfId="168" applyFont="1" applyBorder="1" applyAlignment="1">
      <alignment horizontal="right" vertical="center"/>
    </xf>
    <xf numFmtId="0" fontId="45" fillId="0" borderId="98" xfId="168" applyFont="1" applyBorder="1" applyAlignment="1">
      <alignment horizontal="right" vertical="center"/>
    </xf>
    <xf numFmtId="0" fontId="45" fillId="0" borderId="94" xfId="168" applyFont="1" applyBorder="1" applyAlignment="1">
      <alignment horizontal="center" vertical="center"/>
    </xf>
    <xf numFmtId="0" fontId="45" fillId="0" borderId="0" xfId="168" applyFont="1" applyAlignment="1">
      <alignment horizontal="center" vertical="center"/>
    </xf>
    <xf numFmtId="199" fontId="45" fillId="41" borderId="48" xfId="74" applyNumberFormat="1" applyFont="1" applyFill="1" applyBorder="1" applyAlignment="1">
      <alignment horizontal="right" vertical="center"/>
    </xf>
    <xf numFmtId="199" fontId="45" fillId="41" borderId="47" xfId="74" applyNumberFormat="1" applyFont="1" applyFill="1" applyBorder="1" applyAlignment="1">
      <alignment horizontal="right" vertical="center"/>
    </xf>
    <xf numFmtId="199" fontId="45" fillId="41" borderId="244" xfId="74" applyNumberFormat="1" applyFont="1" applyFill="1" applyBorder="1" applyAlignment="1">
      <alignment horizontal="right" vertical="center"/>
    </xf>
    <xf numFmtId="0" fontId="45" fillId="0" borderId="0" xfId="168" applyFont="1" applyAlignment="1">
      <alignment vertical="center"/>
    </xf>
    <xf numFmtId="0" fontId="45" fillId="0" borderId="95" xfId="167" applyFont="1" applyBorder="1" applyAlignment="1">
      <alignment vertical="center"/>
    </xf>
    <xf numFmtId="0" fontId="45" fillId="0" borderId="83" xfId="167" applyFont="1" applyBorder="1" applyAlignment="1">
      <alignment vertical="center"/>
    </xf>
    <xf numFmtId="38" fontId="45" fillId="0" borderId="56" xfId="74" applyFont="1" applyBorder="1" applyAlignment="1">
      <alignment horizontal="right" vertical="center"/>
    </xf>
    <xf numFmtId="38" fontId="45" fillId="0" borderId="55" xfId="74" applyFont="1" applyBorder="1" applyAlignment="1">
      <alignment horizontal="right" vertical="center"/>
    </xf>
    <xf numFmtId="38" fontId="45" fillId="0" borderId="202" xfId="74" applyFont="1" applyBorder="1" applyAlignment="1">
      <alignment horizontal="right" vertical="center"/>
    </xf>
    <xf numFmtId="38" fontId="45" fillId="0" borderId="89" xfId="74" applyFont="1" applyBorder="1" applyAlignment="1">
      <alignment horizontal="right" vertical="center"/>
    </xf>
    <xf numFmtId="38" fontId="45" fillId="0" borderId="7" xfId="74" applyFont="1" applyBorder="1" applyAlignment="1">
      <alignment horizontal="right" vertical="center"/>
    </xf>
    <xf numFmtId="38" fontId="45" fillId="0" borderId="178" xfId="74" applyFont="1" applyBorder="1" applyAlignment="1">
      <alignment horizontal="right" vertical="center"/>
    </xf>
    <xf numFmtId="38" fontId="45" fillId="0" borderId="231" xfId="74" applyFont="1" applyBorder="1" applyAlignment="1">
      <alignment horizontal="right" vertical="center"/>
    </xf>
    <xf numFmtId="38" fontId="45" fillId="0" borderId="234" xfId="74" applyFont="1" applyBorder="1" applyAlignment="1">
      <alignment horizontal="right" vertical="center"/>
    </xf>
    <xf numFmtId="38" fontId="45" fillId="0" borderId="321" xfId="74" applyFont="1" applyBorder="1" applyAlignment="1">
      <alignment horizontal="right" vertical="center"/>
    </xf>
    <xf numFmtId="0" fontId="45" fillId="0" borderId="7" xfId="62" applyFont="1" applyBorder="1" applyAlignment="1">
      <alignment vertical="center" wrapText="1"/>
    </xf>
    <xf numFmtId="0" fontId="45" fillId="0" borderId="234" xfId="168" applyFont="1" applyBorder="1" applyAlignment="1">
      <alignment vertical="center" wrapText="1"/>
    </xf>
    <xf numFmtId="38" fontId="45" fillId="0" borderId="92" xfId="74" applyFont="1" applyBorder="1" applyAlignment="1">
      <alignment horizontal="right" vertical="center"/>
    </xf>
    <xf numFmtId="38" fontId="45" fillId="0" borderId="76" xfId="74" applyFont="1" applyBorder="1" applyAlignment="1">
      <alignment horizontal="right" vertical="center"/>
    </xf>
    <xf numFmtId="38" fontId="45" fillId="0" borderId="185" xfId="74" applyFont="1" applyBorder="1" applyAlignment="1">
      <alignment horizontal="right" vertical="center"/>
    </xf>
    <xf numFmtId="38" fontId="45" fillId="0" borderId="124" xfId="74" applyFont="1" applyBorder="1" applyAlignment="1">
      <alignment horizontal="right" vertical="center"/>
    </xf>
    <xf numFmtId="38" fontId="45" fillId="0" borderId="322" xfId="74" applyFont="1" applyBorder="1" applyAlignment="1">
      <alignment horizontal="right" vertical="center"/>
    </xf>
    <xf numFmtId="38" fontId="45" fillId="0" borderId="31" xfId="74" applyFont="1" applyBorder="1" applyAlignment="1">
      <alignment horizontal="right" vertical="center"/>
    </xf>
    <xf numFmtId="38" fontId="45" fillId="0" borderId="168" xfId="74" applyFont="1" applyBorder="1" applyAlignment="1">
      <alignment horizontal="right" vertical="center"/>
    </xf>
    <xf numFmtId="38" fontId="45" fillId="0" borderId="97" xfId="74" applyFont="1" applyBorder="1" applyAlignment="1">
      <alignment horizontal="right" vertical="center"/>
    </xf>
    <xf numFmtId="0" fontId="28" fillId="0" borderId="0" xfId="169" applyAlignment="1">
      <alignment vertical="center"/>
    </xf>
    <xf numFmtId="0" fontId="217" fillId="0" borderId="0" xfId="169" applyFont="1" applyAlignment="1">
      <alignment vertical="center"/>
    </xf>
    <xf numFmtId="0" fontId="217" fillId="0" borderId="6" xfId="169" applyFont="1" applyBorder="1" applyAlignment="1">
      <alignment vertical="center"/>
    </xf>
    <xf numFmtId="0" fontId="217" fillId="0" borderId="7" xfId="169" applyFont="1" applyBorder="1" applyAlignment="1">
      <alignment vertical="center"/>
    </xf>
    <xf numFmtId="0" fontId="217" fillId="0" borderId="224" xfId="169" applyFont="1" applyBorder="1" applyAlignment="1">
      <alignment vertical="center"/>
    </xf>
    <xf numFmtId="0" fontId="217" fillId="0" borderId="223" xfId="169" applyFont="1" applyBorder="1" applyAlignment="1">
      <alignment vertical="center"/>
    </xf>
    <xf numFmtId="0" fontId="217" fillId="0" borderId="228" xfId="169" applyFont="1" applyBorder="1" applyAlignment="1" applyProtection="1">
      <alignment vertical="center"/>
      <protection locked="0"/>
    </xf>
    <xf numFmtId="0" fontId="217" fillId="0" borderId="227" xfId="169" applyFont="1" applyBorder="1" applyAlignment="1">
      <alignment vertical="center"/>
    </xf>
    <xf numFmtId="0" fontId="217" fillId="0" borderId="226" xfId="169" applyFont="1" applyBorder="1" applyAlignment="1">
      <alignment vertical="center"/>
    </xf>
    <xf numFmtId="0" fontId="217" fillId="0" borderId="225" xfId="169" applyFont="1" applyBorder="1" applyAlignment="1">
      <alignment vertical="center"/>
    </xf>
    <xf numFmtId="0" fontId="217" fillId="0" borderId="287" xfId="169" applyFont="1" applyBorder="1" applyAlignment="1" applyProtection="1">
      <alignment vertical="center"/>
      <protection locked="0"/>
    </xf>
    <xf numFmtId="0" fontId="217" fillId="0" borderId="286" xfId="169" applyFont="1" applyBorder="1" applyAlignment="1">
      <alignment vertical="center"/>
    </xf>
    <xf numFmtId="0" fontId="217" fillId="0" borderId="5" xfId="169" applyFont="1" applyBorder="1" applyAlignment="1">
      <alignment vertical="center"/>
    </xf>
    <xf numFmtId="0" fontId="217" fillId="0" borderId="287" xfId="169" applyFont="1" applyBorder="1" applyAlignment="1" applyProtection="1">
      <alignment horizontal="center" vertical="center"/>
      <protection locked="0"/>
    </xf>
    <xf numFmtId="0" fontId="219" fillId="0" borderId="286" xfId="169" applyFont="1" applyBorder="1" applyAlignment="1">
      <alignment vertical="center"/>
    </xf>
    <xf numFmtId="0" fontId="217" fillId="0" borderId="6" xfId="169" applyFont="1" applyBorder="1" applyAlignment="1" applyProtection="1">
      <alignment horizontal="center" vertical="center"/>
      <protection locked="0"/>
    </xf>
    <xf numFmtId="0" fontId="217" fillId="0" borderId="238" xfId="169" applyFont="1" applyBorder="1" applyAlignment="1" applyProtection="1">
      <alignment vertical="center"/>
      <protection locked="0"/>
    </xf>
    <xf numFmtId="0" fontId="217" fillId="0" borderId="234" xfId="169" applyFont="1" applyBorder="1" applyAlignment="1">
      <alignment vertical="center"/>
    </xf>
    <xf numFmtId="0" fontId="217" fillId="0" borderId="232" xfId="169" applyFont="1" applyBorder="1" applyAlignment="1">
      <alignment vertical="center"/>
    </xf>
    <xf numFmtId="0" fontId="217" fillId="0" borderId="233" xfId="169" applyFont="1" applyBorder="1" applyAlignment="1">
      <alignment vertical="center"/>
    </xf>
    <xf numFmtId="0" fontId="218" fillId="0" borderId="7" xfId="169" applyFont="1" applyBorder="1" applyAlignment="1">
      <alignment vertical="center"/>
    </xf>
    <xf numFmtId="0" fontId="218" fillId="0" borderId="227" xfId="169" applyFont="1" applyBorder="1" applyAlignment="1">
      <alignment vertical="center"/>
    </xf>
    <xf numFmtId="0" fontId="217" fillId="0" borderId="238" xfId="169" applyFont="1" applyBorder="1" applyAlignment="1" applyProtection="1">
      <alignment horizontal="center" vertical="center"/>
      <protection locked="0"/>
    </xf>
    <xf numFmtId="0" fontId="217" fillId="0" borderId="232" xfId="169" applyFont="1" applyBorder="1" applyAlignment="1" applyProtection="1">
      <alignment vertical="center"/>
      <protection locked="0"/>
    </xf>
    <xf numFmtId="0" fontId="217" fillId="0" borderId="232" xfId="169" applyFont="1" applyBorder="1" applyAlignment="1">
      <alignment horizontal="center" vertical="center"/>
    </xf>
    <xf numFmtId="0" fontId="219" fillId="0" borderId="232" xfId="169" applyFont="1" applyBorder="1" applyAlignment="1">
      <alignment vertical="center"/>
    </xf>
    <xf numFmtId="0" fontId="219" fillId="0" borderId="234" xfId="169" applyFont="1" applyBorder="1" applyAlignment="1">
      <alignment vertical="center"/>
    </xf>
    <xf numFmtId="0" fontId="217" fillId="0" borderId="228" xfId="169" applyFont="1" applyBorder="1" applyAlignment="1" applyProtection="1">
      <alignment horizontal="center" vertical="center"/>
      <protection locked="0"/>
    </xf>
    <xf numFmtId="0" fontId="219" fillId="0" borderId="0" xfId="169" applyFont="1" applyAlignment="1">
      <alignment vertical="center"/>
    </xf>
    <xf numFmtId="0" fontId="201" fillId="0" borderId="224" xfId="169" applyFont="1" applyBorder="1" applyAlignment="1">
      <alignment vertical="center"/>
    </xf>
    <xf numFmtId="0" fontId="217" fillId="0" borderId="6" xfId="169" quotePrefix="1" applyFont="1" applyBorder="1" applyAlignment="1" applyProtection="1">
      <alignment horizontal="center" vertical="center"/>
      <protection locked="0"/>
    </xf>
    <xf numFmtId="0" fontId="201" fillId="0" borderId="227" xfId="169" applyFont="1" applyBorder="1" applyAlignment="1">
      <alignment vertical="center"/>
    </xf>
    <xf numFmtId="0" fontId="217" fillId="0" borderId="0" xfId="169" applyFont="1" applyAlignment="1" applyProtection="1">
      <alignment horizontal="center" vertical="center"/>
      <protection locked="0"/>
    </xf>
    <xf numFmtId="0" fontId="217" fillId="0" borderId="0" xfId="169" applyFont="1" applyAlignment="1" applyProtection="1">
      <alignment vertical="center"/>
      <protection locked="0"/>
    </xf>
    <xf numFmtId="0" fontId="136" fillId="0" borderId="7" xfId="44" applyFont="1" applyBorder="1" applyAlignment="1">
      <alignment horizontal="left" vertical="center"/>
    </xf>
    <xf numFmtId="0" fontId="188" fillId="33" borderId="6" xfId="44" applyFont="1" applyFill="1" applyBorder="1" applyAlignment="1">
      <alignment horizontal="center" vertical="center"/>
    </xf>
    <xf numFmtId="0" fontId="188" fillId="33" borderId="113" xfId="44" applyFont="1" applyFill="1" applyBorder="1" applyAlignment="1">
      <alignment horizontal="center" vertical="center" wrapText="1"/>
    </xf>
    <xf numFmtId="0" fontId="136" fillId="0" borderId="286" xfId="44" applyFont="1" applyBorder="1">
      <alignment vertical="center"/>
    </xf>
    <xf numFmtId="0" fontId="136" fillId="0" borderId="234" xfId="44" applyFont="1" applyBorder="1">
      <alignment vertical="center"/>
    </xf>
    <xf numFmtId="0" fontId="144" fillId="0" borderId="286" xfId="44" applyFont="1" applyBorder="1">
      <alignment vertical="center"/>
    </xf>
    <xf numFmtId="0" fontId="136" fillId="0" borderId="0" xfId="44" applyFont="1" applyAlignment="1">
      <alignment horizontal="right" vertical="center"/>
    </xf>
    <xf numFmtId="0" fontId="53" fillId="24" borderId="0" xfId="58" applyFont="1" applyFill="1">
      <alignment vertical="center"/>
    </xf>
    <xf numFmtId="0" fontId="68" fillId="24" borderId="0" xfId="58" applyFont="1" applyFill="1">
      <alignment vertical="center"/>
    </xf>
    <xf numFmtId="0" fontId="222" fillId="24" borderId="0" xfId="58" applyFont="1" applyFill="1">
      <alignment vertical="center"/>
    </xf>
    <xf numFmtId="0" fontId="175" fillId="24" borderId="0" xfId="44" applyFont="1" applyFill="1">
      <alignment vertical="center"/>
    </xf>
    <xf numFmtId="0" fontId="178" fillId="0" borderId="30" xfId="58" applyFont="1" applyBorder="1" applyAlignment="1">
      <alignment vertical="center" textRotation="255" shrinkToFit="1"/>
    </xf>
    <xf numFmtId="0" fontId="136" fillId="0" borderId="0" xfId="44" applyFont="1" applyAlignment="1">
      <alignment horizontal="right" vertical="center" indent="1"/>
    </xf>
    <xf numFmtId="0" fontId="141" fillId="33" borderId="56" xfId="44" applyFont="1" applyFill="1" applyBorder="1" applyAlignment="1">
      <alignment horizontal="center" vertical="center"/>
    </xf>
    <xf numFmtId="0" fontId="136" fillId="33" borderId="107" xfId="44" applyFont="1" applyFill="1" applyBorder="1">
      <alignment vertical="center"/>
    </xf>
    <xf numFmtId="0" fontId="162" fillId="0" borderId="224" xfId="44" applyFont="1" applyBorder="1">
      <alignment vertical="center"/>
    </xf>
    <xf numFmtId="0" fontId="136" fillId="0" borderId="108" xfId="44" applyFont="1" applyBorder="1" applyAlignment="1">
      <alignment horizontal="center" vertical="center"/>
    </xf>
    <xf numFmtId="0" fontId="185" fillId="0" borderId="0" xfId="44" applyFont="1" applyAlignment="1">
      <alignment horizontal="center" vertical="center" wrapText="1"/>
    </xf>
    <xf numFmtId="0" fontId="162" fillId="0" borderId="77" xfId="44" applyFont="1" applyBorder="1">
      <alignment vertical="center"/>
    </xf>
    <xf numFmtId="0" fontId="136" fillId="0" borderId="114" xfId="44" applyFont="1" applyBorder="1" applyAlignment="1">
      <alignment horizontal="right" vertical="center" indent="1"/>
    </xf>
    <xf numFmtId="0" fontId="137" fillId="0" borderId="0" xfId="44" applyFont="1">
      <alignment vertical="center"/>
    </xf>
    <xf numFmtId="0" fontId="185" fillId="0" borderId="0" xfId="44" applyFont="1" applyAlignment="1">
      <alignment horizontal="center" vertical="center"/>
    </xf>
    <xf numFmtId="0" fontId="136" fillId="0" borderId="93" xfId="44" applyFont="1" applyBorder="1">
      <alignment vertical="center"/>
    </xf>
    <xf numFmtId="0" fontId="137" fillId="0" borderId="286" xfId="44" applyFont="1" applyBorder="1" applyAlignment="1">
      <alignment horizontal="left" vertical="center"/>
    </xf>
    <xf numFmtId="0" fontId="137" fillId="0" borderId="5" xfId="44" applyFont="1" applyBorder="1" applyAlignment="1">
      <alignment horizontal="left" vertical="center"/>
    </xf>
    <xf numFmtId="0" fontId="44" fillId="0" borderId="286" xfId="44" applyFont="1" applyBorder="1" applyAlignment="1">
      <alignment horizontal="left" vertical="center"/>
    </xf>
    <xf numFmtId="0" fontId="184" fillId="0" borderId="45" xfId="44" applyFont="1" applyBorder="1" applyAlignment="1">
      <alignment horizontal="center" vertical="center" wrapText="1"/>
    </xf>
    <xf numFmtId="0" fontId="184" fillId="0" borderId="119" xfId="44" applyFont="1" applyBorder="1" applyAlignment="1">
      <alignment horizontal="center" vertical="center" wrapText="1"/>
    </xf>
    <xf numFmtId="0" fontId="209" fillId="0" borderId="0" xfId="43" applyFont="1" applyAlignment="1">
      <alignment horizontal="center" vertical="center" shrinkToFit="1"/>
    </xf>
    <xf numFmtId="0" fontId="117" fillId="0" borderId="0" xfId="43" applyFont="1" applyAlignment="1">
      <alignment horizontal="center" vertical="center"/>
    </xf>
    <xf numFmtId="0" fontId="40" fillId="40" borderId="7" xfId="43" applyFont="1" applyFill="1" applyBorder="1" applyAlignment="1">
      <alignment horizontal="center" vertical="center"/>
    </xf>
    <xf numFmtId="0" fontId="40" fillId="40" borderId="224" xfId="43" applyFont="1" applyFill="1" applyBorder="1" applyAlignment="1">
      <alignment horizontal="center" vertical="center"/>
    </xf>
    <xf numFmtId="0" fontId="40" fillId="0" borderId="228" xfId="43" applyFont="1" applyBorder="1" applyAlignment="1">
      <alignment horizontal="center" vertical="center" textRotation="255"/>
    </xf>
    <xf numFmtId="0" fontId="40" fillId="0" borderId="287" xfId="43" applyFont="1" applyBorder="1" applyAlignment="1">
      <alignment horizontal="center" vertical="center" textRotation="255"/>
    </xf>
    <xf numFmtId="0" fontId="40" fillId="0" borderId="238" xfId="43" applyFont="1" applyBorder="1" applyAlignment="1">
      <alignment horizontal="center" vertical="center" textRotation="255"/>
    </xf>
    <xf numFmtId="0" fontId="108" fillId="0" borderId="303" xfId="93" applyBorder="1" applyAlignment="1">
      <alignment horizontal="left" vertical="center" indent="1" shrinkToFit="1"/>
    </xf>
    <xf numFmtId="0" fontId="108" fillId="0" borderId="304" xfId="93" applyBorder="1" applyAlignment="1">
      <alignment horizontal="left" vertical="center" indent="1" shrinkToFit="1"/>
    </xf>
    <xf numFmtId="0" fontId="108" fillId="0" borderId="305" xfId="93" applyBorder="1" applyAlignment="1">
      <alignment horizontal="left" vertical="center" indent="1" shrinkToFit="1"/>
    </xf>
    <xf numFmtId="0" fontId="108" fillId="0" borderId="234" xfId="93" applyBorder="1" applyAlignment="1">
      <alignment horizontal="left" vertical="center" indent="1" shrinkToFit="1"/>
    </xf>
    <xf numFmtId="0" fontId="108" fillId="0" borderId="232" xfId="93" applyBorder="1" applyAlignment="1">
      <alignment horizontal="left" vertical="center" indent="1" shrinkToFit="1"/>
    </xf>
    <xf numFmtId="0" fontId="108" fillId="0" borderId="233" xfId="93" applyBorder="1" applyAlignment="1">
      <alignment horizontal="left" vertical="center" indent="1" shrinkToFit="1"/>
    </xf>
    <xf numFmtId="0" fontId="108" fillId="0" borderId="311" xfId="93" applyBorder="1" applyAlignment="1">
      <alignment horizontal="left" vertical="center" indent="1" shrinkToFit="1"/>
    </xf>
    <xf numFmtId="0" fontId="108" fillId="0" borderId="35" xfId="93" applyBorder="1" applyAlignment="1">
      <alignment horizontal="left" vertical="center" indent="1" shrinkToFit="1"/>
    </xf>
    <xf numFmtId="0" fontId="108" fillId="0" borderId="312" xfId="93" applyBorder="1" applyAlignment="1">
      <alignment horizontal="left" vertical="center" indent="1" shrinkToFit="1"/>
    </xf>
    <xf numFmtId="0" fontId="28" fillId="0" borderId="287" xfId="45" applyBorder="1" applyAlignment="1">
      <alignment horizontal="center" vertical="center" textRotation="255"/>
    </xf>
    <xf numFmtId="0" fontId="28" fillId="0" borderId="238" xfId="45" applyBorder="1" applyAlignment="1">
      <alignment horizontal="center" vertical="center" textRotation="255"/>
    </xf>
    <xf numFmtId="0" fontId="108" fillId="0" borderId="308" xfId="93" applyBorder="1" applyAlignment="1">
      <alignment horizontal="left" vertical="center" indent="1" shrinkToFit="1"/>
    </xf>
    <xf numFmtId="0" fontId="108" fillId="0" borderId="32" xfId="93" applyBorder="1" applyAlignment="1">
      <alignment horizontal="left" vertical="center" indent="1" shrinkToFit="1"/>
    </xf>
    <xf numFmtId="0" fontId="108" fillId="0" borderId="309" xfId="93" applyBorder="1" applyAlignment="1">
      <alignment horizontal="left" vertical="center" indent="1" shrinkToFit="1"/>
    </xf>
    <xf numFmtId="0" fontId="108" fillId="0" borderId="314" xfId="93" applyBorder="1" applyAlignment="1">
      <alignment horizontal="left" vertical="center" indent="1" shrinkToFit="1"/>
    </xf>
    <xf numFmtId="0" fontId="108" fillId="0" borderId="315" xfId="93" applyBorder="1" applyAlignment="1">
      <alignment horizontal="left" vertical="center" indent="1" shrinkToFit="1"/>
    </xf>
    <xf numFmtId="0" fontId="108" fillId="0" borderId="316" xfId="93" applyBorder="1" applyAlignment="1">
      <alignment horizontal="left" vertical="center" indent="1" shrinkToFit="1"/>
    </xf>
    <xf numFmtId="0" fontId="108" fillId="0" borderId="311" xfId="93" applyBorder="1" applyAlignment="1">
      <alignment horizontal="left" vertical="center" wrapText="1" indent="1" shrinkToFit="1"/>
    </xf>
    <xf numFmtId="0" fontId="40" fillId="0" borderId="308" xfId="43" applyFont="1" applyBorder="1" applyAlignment="1">
      <alignment horizontal="left" vertical="center" indent="1" shrinkToFit="1"/>
    </xf>
    <xf numFmtId="0" fontId="40" fillId="0" borderId="32" xfId="43" applyFont="1" applyBorder="1" applyAlignment="1">
      <alignment horizontal="left" vertical="center" indent="1" shrinkToFit="1"/>
    </xf>
    <xf numFmtId="0" fontId="40" fillId="0" borderId="309" xfId="43" applyFont="1" applyBorder="1" applyAlignment="1">
      <alignment horizontal="left" vertical="center" indent="1" shrinkToFit="1"/>
    </xf>
    <xf numFmtId="0" fontId="40" fillId="0" borderId="311" xfId="43" applyFont="1" applyBorder="1" applyAlignment="1">
      <alignment horizontal="left" vertical="center" indent="1" shrinkToFit="1"/>
    </xf>
    <xf numFmtId="0" fontId="40" fillId="0" borderId="35" xfId="43" applyFont="1" applyBorder="1" applyAlignment="1">
      <alignment horizontal="left" vertical="center" indent="1" shrinkToFit="1"/>
    </xf>
    <xf numFmtId="0" fontId="40" fillId="0" borderId="312" xfId="43" applyFont="1" applyBorder="1" applyAlignment="1">
      <alignment horizontal="left" vertical="center" indent="1" shrinkToFit="1"/>
    </xf>
    <xf numFmtId="0" fontId="108" fillId="0" borderId="317" xfId="93" applyBorder="1" applyAlignment="1">
      <alignment horizontal="left" vertical="center" indent="1" shrinkToFit="1"/>
    </xf>
    <xf numFmtId="0" fontId="108" fillId="0" borderId="53" xfId="93" applyBorder="1" applyAlignment="1">
      <alignment horizontal="left" vertical="center" indent="1" shrinkToFit="1"/>
    </xf>
    <xf numFmtId="0" fontId="108" fillId="0" borderId="318" xfId="93" applyBorder="1" applyAlignment="1">
      <alignment horizontal="left" vertical="center" indent="1" shrinkToFit="1"/>
    </xf>
    <xf numFmtId="0" fontId="40" fillId="0" borderId="7" xfId="43" applyFont="1" applyBorder="1" applyAlignment="1">
      <alignment horizontal="center" vertical="center"/>
    </xf>
    <xf numFmtId="0" fontId="7" fillId="0" borderId="224" xfId="43" applyBorder="1" applyAlignment="1">
      <alignment horizontal="center" vertical="center"/>
    </xf>
    <xf numFmtId="0" fontId="7" fillId="0" borderId="223" xfId="43" applyBorder="1" applyAlignment="1">
      <alignment horizontal="center" vertical="center"/>
    </xf>
    <xf numFmtId="0" fontId="40" fillId="0" borderId="232" xfId="43" applyFont="1" applyBorder="1" applyAlignment="1">
      <alignment horizontal="left" vertical="center" wrapText="1"/>
    </xf>
    <xf numFmtId="0" fontId="40" fillId="0" borderId="234" xfId="43" applyFont="1" applyBorder="1" applyAlignment="1">
      <alignment horizontal="left" vertical="center" indent="1" shrinkToFit="1"/>
    </xf>
    <xf numFmtId="0" fontId="40" fillId="0" borderId="232" xfId="43" applyFont="1" applyBorder="1" applyAlignment="1">
      <alignment horizontal="left" vertical="center" indent="1" shrinkToFit="1"/>
    </xf>
    <xf numFmtId="0" fontId="40" fillId="0" borderId="233" xfId="43" applyFont="1" applyBorder="1" applyAlignment="1">
      <alignment horizontal="left" vertical="center" indent="1" shrinkToFit="1"/>
    </xf>
    <xf numFmtId="0" fontId="7" fillId="24" borderId="0" xfId="135" applyFont="1" applyFill="1" applyAlignment="1">
      <alignment horizontal="left" vertical="center"/>
    </xf>
    <xf numFmtId="49" fontId="7" fillId="0" borderId="0" xfId="151" applyNumberFormat="1" applyFont="1" applyAlignment="1">
      <alignment horizontal="center" vertical="center"/>
    </xf>
    <xf numFmtId="49" fontId="7" fillId="24" borderId="0" xfId="151" applyNumberFormat="1" applyFont="1" applyFill="1" applyAlignment="1">
      <alignment horizontal="right" vertical="center"/>
    </xf>
    <xf numFmtId="49" fontId="7" fillId="0" borderId="0" xfId="151" applyNumberFormat="1" applyFont="1" applyAlignment="1">
      <alignment horizontal="center" vertical="center" shrinkToFit="1"/>
    </xf>
    <xf numFmtId="49" fontId="7" fillId="0" borderId="0" xfId="151" applyNumberFormat="1" applyFont="1" applyAlignment="1">
      <alignment vertical="center" shrinkToFit="1"/>
    </xf>
    <xf numFmtId="49" fontId="46" fillId="0" borderId="7" xfId="151" applyNumberFormat="1" applyFont="1" applyBorder="1" applyAlignment="1">
      <alignment horizontal="center" vertical="center"/>
    </xf>
    <xf numFmtId="49" fontId="46" fillId="0" borderId="224" xfId="151" applyNumberFormat="1" applyFont="1" applyBorder="1" applyAlignment="1">
      <alignment horizontal="center" vertical="center"/>
    </xf>
    <xf numFmtId="49" fontId="46" fillId="0" borderId="223" xfId="151" applyNumberFormat="1" applyFont="1" applyBorder="1" applyAlignment="1">
      <alignment horizontal="center" vertical="center"/>
    </xf>
    <xf numFmtId="49" fontId="45" fillId="37" borderId="228" xfId="151" applyNumberFormat="1" applyFont="1" applyFill="1" applyBorder="1" applyAlignment="1">
      <alignment horizontal="center" vertical="center" textRotation="255"/>
    </xf>
    <xf numFmtId="49" fontId="45" fillId="37" borderId="287" xfId="151" applyNumberFormat="1" applyFont="1" applyFill="1" applyBorder="1" applyAlignment="1">
      <alignment horizontal="center" vertical="center" textRotation="255"/>
    </xf>
    <xf numFmtId="49" fontId="45" fillId="37" borderId="238" xfId="151" applyNumberFormat="1" applyFont="1" applyFill="1" applyBorder="1" applyAlignment="1">
      <alignment horizontal="center" vertical="center" textRotation="255"/>
    </xf>
    <xf numFmtId="49" fontId="45" fillId="37" borderId="11" xfId="151" applyNumberFormat="1" applyFont="1" applyFill="1" applyBorder="1" applyAlignment="1">
      <alignment vertical="center" shrinkToFit="1"/>
    </xf>
    <xf numFmtId="49" fontId="45" fillId="37" borderId="13" xfId="151" applyNumberFormat="1" applyFont="1" applyFill="1" applyBorder="1" applyAlignment="1">
      <alignment vertical="center" shrinkToFit="1"/>
    </xf>
    <xf numFmtId="49" fontId="45" fillId="0" borderId="11" xfId="151" applyNumberFormat="1" applyFont="1" applyBorder="1" applyAlignment="1">
      <alignment vertical="center" shrinkToFit="1"/>
    </xf>
    <xf numFmtId="49" fontId="45" fillId="0" borderId="12" xfId="151" applyNumberFormat="1" applyFont="1" applyBorder="1" applyAlignment="1">
      <alignment vertical="center" shrinkToFit="1"/>
    </xf>
    <xf numFmtId="49" fontId="45" fillId="0" borderId="13" xfId="151" applyNumberFormat="1" applyFont="1" applyBorder="1" applyAlignment="1">
      <alignment vertical="center" shrinkToFit="1"/>
    </xf>
    <xf numFmtId="49" fontId="45" fillId="37" borderId="42" xfId="151" applyNumberFormat="1" applyFont="1" applyFill="1" applyBorder="1" applyAlignment="1">
      <alignment vertical="center" shrinkToFit="1"/>
    </xf>
    <xf numFmtId="49" fontId="45" fillId="37" borderId="44" xfId="151" applyNumberFormat="1" applyFont="1" applyFill="1" applyBorder="1" applyAlignment="1">
      <alignment vertical="center" shrinkToFit="1"/>
    </xf>
    <xf numFmtId="49" fontId="32" fillId="0" borderId="42" xfId="151" applyNumberFormat="1" applyFont="1" applyBorder="1" applyAlignment="1">
      <alignment vertical="center" shrinkToFit="1"/>
    </xf>
    <xf numFmtId="49" fontId="32" fillId="0" borderId="43" xfId="151" applyNumberFormat="1" applyFont="1" applyBorder="1" applyAlignment="1">
      <alignment vertical="center" shrinkToFit="1"/>
    </xf>
    <xf numFmtId="49" fontId="32" fillId="0" borderId="44" xfId="151" applyNumberFormat="1" applyFont="1" applyBorder="1" applyAlignment="1">
      <alignment vertical="center" shrinkToFit="1"/>
    </xf>
    <xf numFmtId="49" fontId="211" fillId="37" borderId="227" xfId="151" applyNumberFormat="1" applyFont="1" applyFill="1" applyBorder="1" applyAlignment="1">
      <alignment vertical="center" wrapText="1"/>
    </xf>
    <xf numFmtId="49" fontId="211" fillId="37" borderId="225" xfId="151" applyNumberFormat="1" applyFont="1" applyFill="1" applyBorder="1" applyAlignment="1">
      <alignment vertical="center" wrapText="1"/>
    </xf>
    <xf numFmtId="49" fontId="211" fillId="37" borderId="234" xfId="151" applyNumberFormat="1" applyFont="1" applyFill="1" applyBorder="1" applyAlignment="1">
      <alignment vertical="center" wrapText="1"/>
    </xf>
    <xf numFmtId="49" fontId="211" fillId="37" borderId="233" xfId="151" applyNumberFormat="1" applyFont="1" applyFill="1" applyBorder="1" applyAlignment="1">
      <alignment vertical="center" wrapText="1"/>
    </xf>
    <xf numFmtId="49" fontId="211" fillId="24" borderId="228" xfId="151" applyNumberFormat="1" applyFont="1" applyFill="1" applyBorder="1" applyAlignment="1">
      <alignment horizontal="center" vertical="center" shrinkToFit="1"/>
    </xf>
    <xf numFmtId="0" fontId="211" fillId="24" borderId="238" xfId="151" applyFont="1" applyFill="1" applyBorder="1" applyAlignment="1">
      <alignment horizontal="center" vertical="center" shrinkToFit="1"/>
    </xf>
    <xf numFmtId="49" fontId="45" fillId="0" borderId="226" xfId="151" applyNumberFormat="1" applyFont="1" applyBorder="1" applyAlignment="1">
      <alignment horizontal="center" vertical="center" shrinkToFit="1"/>
    </xf>
    <xf numFmtId="49" fontId="45" fillId="0" borderId="225" xfId="151" applyNumberFormat="1" applyFont="1" applyBorder="1" applyAlignment="1">
      <alignment horizontal="center" vertical="center" shrinkToFit="1"/>
    </xf>
    <xf numFmtId="49" fontId="45" fillId="0" borderId="232" xfId="151" applyNumberFormat="1" applyFont="1" applyBorder="1" applyAlignment="1">
      <alignment horizontal="center" vertical="center" shrinkToFit="1"/>
    </xf>
    <xf numFmtId="49" fontId="45" fillId="0" borderId="233" xfId="151" applyNumberFormat="1" applyFont="1" applyBorder="1" applyAlignment="1">
      <alignment horizontal="center" vertical="center" shrinkToFit="1"/>
    </xf>
    <xf numFmtId="0" fontId="45" fillId="0" borderId="11" xfId="151" applyFont="1" applyBorder="1" applyAlignment="1">
      <alignment vertical="center" shrinkToFit="1"/>
    </xf>
    <xf numFmtId="0" fontId="45" fillId="0" borderId="12" xfId="151" applyFont="1" applyBorder="1" applyAlignment="1">
      <alignment vertical="center" shrinkToFit="1"/>
    </xf>
    <xf numFmtId="0" fontId="45" fillId="0" borderId="13" xfId="151" applyFont="1" applyBorder="1" applyAlignment="1">
      <alignment vertical="center" shrinkToFit="1"/>
    </xf>
    <xf numFmtId="49" fontId="45" fillId="0" borderId="227" xfId="151" applyNumberFormat="1" applyFont="1" applyBorder="1" applyAlignment="1">
      <alignment vertical="center" wrapText="1"/>
    </xf>
    <xf numFmtId="49" fontId="45" fillId="0" borderId="225" xfId="151" applyNumberFormat="1" applyFont="1" applyBorder="1" applyAlignment="1">
      <alignment vertical="center" wrapText="1"/>
    </xf>
    <xf numFmtId="49" fontId="45" fillId="0" borderId="234" xfId="151" applyNumberFormat="1" applyFont="1" applyBorder="1" applyAlignment="1">
      <alignment vertical="center" wrapText="1"/>
    </xf>
    <xf numFmtId="49" fontId="45" fillId="0" borderId="233" xfId="151" applyNumberFormat="1" applyFont="1" applyBorder="1" applyAlignment="1">
      <alignment vertical="center" wrapText="1"/>
    </xf>
    <xf numFmtId="0" fontId="45" fillId="0" borderId="42" xfId="151" applyFont="1" applyBorder="1" applyAlignment="1">
      <alignment vertical="center" shrinkToFit="1"/>
    </xf>
    <xf numFmtId="0" fontId="45" fillId="0" borderId="43" xfId="151" applyFont="1" applyBorder="1" applyAlignment="1">
      <alignment vertical="center" shrinkToFit="1"/>
    </xf>
    <xf numFmtId="0" fontId="45" fillId="0" borderId="44" xfId="151" applyFont="1" applyBorder="1" applyAlignment="1">
      <alignment vertical="center" shrinkToFit="1"/>
    </xf>
    <xf numFmtId="49" fontId="45" fillId="37" borderId="227" xfId="151" applyNumberFormat="1" applyFont="1" applyFill="1" applyBorder="1" applyAlignment="1">
      <alignment vertical="center" wrapText="1"/>
    </xf>
    <xf numFmtId="49" fontId="45" fillId="37" borderId="226" xfId="151" applyNumberFormat="1" applyFont="1" applyFill="1" applyBorder="1" applyAlignment="1">
      <alignment vertical="center" wrapText="1"/>
    </xf>
    <xf numFmtId="49" fontId="45" fillId="37" borderId="286" xfId="151" applyNumberFormat="1" applyFont="1" applyFill="1" applyBorder="1" applyAlignment="1">
      <alignment vertical="center" wrapText="1"/>
    </xf>
    <xf numFmtId="49" fontId="45" fillId="37" borderId="0" xfId="151" applyNumberFormat="1" applyFont="1" applyFill="1" applyAlignment="1">
      <alignment vertical="center" wrapText="1"/>
    </xf>
    <xf numFmtId="49" fontId="45" fillId="37" borderId="234" xfId="151" applyNumberFormat="1" applyFont="1" applyFill="1" applyBorder="1" applyAlignment="1">
      <alignment vertical="center" wrapText="1"/>
    </xf>
    <xf numFmtId="49" fontId="45" fillId="37" borderId="232" xfId="151" applyNumberFormat="1" applyFont="1" applyFill="1" applyBorder="1" applyAlignment="1">
      <alignment vertical="center" wrapText="1"/>
    </xf>
    <xf numFmtId="49" fontId="45" fillId="0" borderId="226" xfId="151" applyNumberFormat="1" applyFont="1" applyBorder="1">
      <alignment vertical="center"/>
    </xf>
    <xf numFmtId="49" fontId="45" fillId="0" borderId="0" xfId="151" applyNumberFormat="1" applyFont="1" applyAlignment="1">
      <alignment horizontal="center" vertical="center" shrinkToFit="1"/>
    </xf>
    <xf numFmtId="49" fontId="45" fillId="0" borderId="0" xfId="151" applyNumberFormat="1" applyFont="1" applyAlignment="1">
      <alignment vertical="center" shrinkToFit="1"/>
    </xf>
    <xf numFmtId="49" fontId="45" fillId="0" borderId="5" xfId="151" applyNumberFormat="1" applyFont="1" applyBorder="1" applyAlignment="1">
      <alignment vertical="center" shrinkToFit="1"/>
    </xf>
    <xf numFmtId="49" fontId="45" fillId="0" borderId="234" xfId="151" applyNumberFormat="1" applyFont="1" applyBorder="1">
      <alignment vertical="center"/>
    </xf>
    <xf numFmtId="49" fontId="45" fillId="0" borderId="232" xfId="151" applyNumberFormat="1" applyFont="1" applyBorder="1">
      <alignment vertical="center"/>
    </xf>
    <xf numFmtId="49" fontId="45" fillId="0" borderId="233" xfId="151" applyNumberFormat="1" applyFont="1" applyBorder="1">
      <alignment vertical="center"/>
    </xf>
    <xf numFmtId="49" fontId="45" fillId="37" borderId="227" xfId="151" applyNumberFormat="1" applyFont="1" applyFill="1" applyBorder="1">
      <alignment vertical="center"/>
    </xf>
    <xf numFmtId="49" fontId="45" fillId="37" borderId="225" xfId="151" applyNumberFormat="1" applyFont="1" applyFill="1" applyBorder="1">
      <alignment vertical="center"/>
    </xf>
    <xf numFmtId="49" fontId="45" fillId="37" borderId="234" xfId="151" applyNumberFormat="1" applyFont="1" applyFill="1" applyBorder="1">
      <alignment vertical="center"/>
    </xf>
    <xf numFmtId="49" fontId="45" fillId="37" borderId="233" xfId="151" applyNumberFormat="1" applyFont="1" applyFill="1" applyBorder="1">
      <alignment vertical="center"/>
    </xf>
    <xf numFmtId="49" fontId="211" fillId="24" borderId="7" xfId="151" applyNumberFormat="1" applyFont="1" applyFill="1" applyBorder="1" applyAlignment="1">
      <alignment horizontal="center" vertical="center" shrinkToFit="1"/>
    </xf>
    <xf numFmtId="49" fontId="211" fillId="24" borderId="224" xfId="151" applyNumberFormat="1" applyFont="1" applyFill="1" applyBorder="1" applyAlignment="1">
      <alignment horizontal="center" vertical="center" shrinkToFit="1"/>
    </xf>
    <xf numFmtId="0" fontId="212" fillId="24" borderId="224" xfId="165" applyFont="1" applyFill="1" applyBorder="1" applyAlignment="1">
      <alignment vertical="center" shrinkToFit="1"/>
    </xf>
    <xf numFmtId="0" fontId="212" fillId="24" borderId="223" xfId="165" applyFont="1" applyFill="1" applyBorder="1" applyAlignment="1">
      <alignment vertical="center" shrinkToFit="1"/>
    </xf>
    <xf numFmtId="49" fontId="211" fillId="24" borderId="7" xfId="151" applyNumberFormat="1" applyFont="1" applyFill="1" applyBorder="1" applyAlignment="1">
      <alignment horizontal="center" vertical="center"/>
    </xf>
    <xf numFmtId="49" fontId="211" fillId="24" borderId="223" xfId="151" applyNumberFormat="1" applyFont="1" applyFill="1" applyBorder="1" applyAlignment="1">
      <alignment horizontal="center" vertical="center"/>
    </xf>
    <xf numFmtId="49" fontId="45" fillId="0" borderId="224" xfId="151" applyNumberFormat="1" applyFont="1" applyBorder="1" applyAlignment="1">
      <alignment vertical="center" shrinkToFit="1"/>
    </xf>
    <xf numFmtId="49" fontId="45" fillId="0" borderId="223" xfId="151" applyNumberFormat="1" applyFont="1" applyBorder="1" applyAlignment="1">
      <alignment vertical="center" shrinkToFit="1"/>
    </xf>
    <xf numFmtId="49" fontId="45" fillId="37" borderId="225" xfId="151" applyNumberFormat="1" applyFont="1" applyFill="1" applyBorder="1" applyAlignment="1">
      <alignment vertical="center" wrapText="1"/>
    </xf>
    <xf numFmtId="49" fontId="45" fillId="37" borderId="5" xfId="151" applyNumberFormat="1" applyFont="1" applyFill="1" applyBorder="1" applyAlignment="1">
      <alignment vertical="center" wrapText="1"/>
    </xf>
    <xf numFmtId="49" fontId="45" fillId="37" borderId="233" xfId="151" applyNumberFormat="1" applyFont="1" applyFill="1" applyBorder="1" applyAlignment="1">
      <alignment vertical="center" wrapText="1"/>
    </xf>
    <xf numFmtId="49" fontId="45" fillId="0" borderId="5" xfId="151" applyNumberFormat="1" applyFont="1" applyBorder="1">
      <alignment vertical="center"/>
    </xf>
    <xf numFmtId="49" fontId="45" fillId="37" borderId="7" xfId="151" applyNumberFormat="1" applyFont="1" applyFill="1" applyBorder="1" applyAlignment="1">
      <alignment horizontal="center" vertical="center" wrapText="1"/>
    </xf>
    <xf numFmtId="49" fontId="45" fillId="37" borderId="224" xfId="151" applyNumberFormat="1" applyFont="1" applyFill="1" applyBorder="1" applyAlignment="1">
      <alignment horizontal="center" vertical="center" wrapText="1"/>
    </xf>
    <xf numFmtId="49" fontId="45" fillId="37" borderId="223" xfId="151" applyNumberFormat="1" applyFont="1" applyFill="1" applyBorder="1" applyAlignment="1">
      <alignment horizontal="center" vertical="center" wrapText="1"/>
    </xf>
    <xf numFmtId="49" fontId="45" fillId="0" borderId="7" xfId="151" applyNumberFormat="1" applyFont="1" applyBorder="1" applyAlignment="1">
      <alignment horizontal="center" vertical="center"/>
    </xf>
    <xf numFmtId="49" fontId="45" fillId="0" borderId="223" xfId="151" applyNumberFormat="1" applyFont="1" applyBorder="1" applyAlignment="1">
      <alignment horizontal="center" vertical="center"/>
    </xf>
    <xf numFmtId="49" fontId="45" fillId="37" borderId="286" xfId="151" applyNumberFormat="1" applyFont="1" applyFill="1" applyBorder="1">
      <alignment vertical="center"/>
    </xf>
    <xf numFmtId="49" fontId="45" fillId="37" borderId="5" xfId="151" applyNumberFormat="1" applyFont="1" applyFill="1" applyBorder="1">
      <alignment vertical="center"/>
    </xf>
    <xf numFmtId="49" fontId="45" fillId="37" borderId="12" xfId="151" applyNumberFormat="1" applyFont="1" applyFill="1" applyBorder="1" applyAlignment="1">
      <alignment vertical="center" shrinkToFit="1"/>
    </xf>
    <xf numFmtId="49" fontId="45" fillId="0" borderId="227" xfId="151" applyNumberFormat="1" applyFont="1" applyBorder="1" applyAlignment="1">
      <alignment vertical="center" shrinkToFit="1"/>
    </xf>
    <xf numFmtId="49" fontId="45" fillId="0" borderId="226" xfId="151" applyNumberFormat="1" applyFont="1" applyBorder="1" applyAlignment="1">
      <alignment vertical="center" shrinkToFit="1"/>
    </xf>
    <xf numFmtId="49" fontId="45" fillId="0" borderId="225" xfId="151" applyNumberFormat="1" applyFont="1" applyBorder="1" applyAlignment="1">
      <alignment vertical="center" shrinkToFit="1"/>
    </xf>
    <xf numFmtId="49" fontId="45" fillId="37" borderId="43" xfId="151" applyNumberFormat="1" applyFont="1" applyFill="1" applyBorder="1" applyAlignment="1">
      <alignment vertical="center" shrinkToFit="1"/>
    </xf>
    <xf numFmtId="49" fontId="45" fillId="0" borderId="227" xfId="151" applyNumberFormat="1" applyFont="1" applyBorder="1" applyAlignment="1">
      <alignment horizontal="center" vertical="center"/>
    </xf>
    <xf numFmtId="49" fontId="45" fillId="0" borderId="226" xfId="151" applyNumberFormat="1" applyFont="1" applyBorder="1" applyAlignment="1">
      <alignment horizontal="center" vertical="center"/>
    </xf>
    <xf numFmtId="49" fontId="45" fillId="0" borderId="225" xfId="151" applyNumberFormat="1" applyFont="1" applyBorder="1" applyAlignment="1">
      <alignment horizontal="center" vertical="center"/>
    </xf>
    <xf numFmtId="49" fontId="45" fillId="0" borderId="7" xfId="151" applyNumberFormat="1" applyFont="1" applyBorder="1" applyAlignment="1">
      <alignment vertical="center" shrinkToFit="1"/>
    </xf>
    <xf numFmtId="0" fontId="45" fillId="0" borderId="224" xfId="151" applyFont="1" applyBorder="1" applyAlignment="1">
      <alignment vertical="center" shrinkToFit="1"/>
    </xf>
    <xf numFmtId="49" fontId="45" fillId="0" borderId="7" xfId="151" applyNumberFormat="1" applyFont="1" applyBorder="1" applyAlignment="1">
      <alignment horizontal="center" vertical="center" shrinkToFit="1"/>
    </xf>
    <xf numFmtId="49" fontId="45" fillId="0" borderId="223" xfId="151" applyNumberFormat="1" applyFont="1" applyBorder="1" applyAlignment="1">
      <alignment horizontal="center" vertical="center" shrinkToFit="1"/>
    </xf>
    <xf numFmtId="49" fontId="45" fillId="0" borderId="224" xfId="151" applyNumberFormat="1" applyFont="1" applyBorder="1" applyAlignment="1">
      <alignment horizontal="center" vertical="center" shrinkToFit="1"/>
    </xf>
    <xf numFmtId="49" fontId="45" fillId="37" borderId="226" xfId="151" applyNumberFormat="1" applyFont="1" applyFill="1" applyBorder="1" applyAlignment="1">
      <alignment horizontal="center" vertical="center" wrapText="1" shrinkToFit="1"/>
    </xf>
    <xf numFmtId="49" fontId="45" fillId="37" borderId="232" xfId="151" applyNumberFormat="1" applyFont="1" applyFill="1" applyBorder="1" applyAlignment="1">
      <alignment horizontal="center" vertical="center" wrapText="1" shrinkToFit="1"/>
    </xf>
    <xf numFmtId="49" fontId="47" fillId="37" borderId="6" xfId="151" applyNumberFormat="1" applyFont="1" applyFill="1" applyBorder="1" applyAlignment="1">
      <alignment horizontal="center" vertical="center" wrapText="1" shrinkToFit="1"/>
    </xf>
    <xf numFmtId="0" fontId="47" fillId="37" borderId="6" xfId="151" applyFont="1" applyFill="1" applyBorder="1" applyAlignment="1">
      <alignment horizontal="center" vertical="center" wrapText="1" shrinkToFit="1"/>
    </xf>
    <xf numFmtId="49" fontId="47" fillId="37" borderId="227" xfId="151" applyNumberFormat="1" applyFont="1" applyFill="1" applyBorder="1" applyAlignment="1">
      <alignment horizontal="center" vertical="center" wrapText="1" shrinkToFit="1"/>
    </xf>
    <xf numFmtId="49" fontId="47" fillId="37" borderId="226" xfId="151" applyNumberFormat="1" applyFont="1" applyFill="1" applyBorder="1" applyAlignment="1">
      <alignment horizontal="center" vertical="center" wrapText="1" shrinkToFit="1"/>
    </xf>
    <xf numFmtId="49" fontId="47" fillId="37" borderId="5" xfId="151" applyNumberFormat="1" applyFont="1" applyFill="1" applyBorder="1" applyAlignment="1">
      <alignment horizontal="center" vertical="center" wrapText="1" shrinkToFit="1"/>
    </xf>
    <xf numFmtId="49" fontId="47" fillId="37" borderId="234" xfId="151" applyNumberFormat="1" applyFont="1" applyFill="1" applyBorder="1" applyAlignment="1">
      <alignment horizontal="center" vertical="center" wrapText="1" shrinkToFit="1"/>
    </xf>
    <xf numFmtId="49" fontId="47" fillId="37" borderId="232" xfId="151" applyNumberFormat="1" applyFont="1" applyFill="1" applyBorder="1" applyAlignment="1">
      <alignment horizontal="center" vertical="center" wrapText="1" shrinkToFit="1"/>
    </xf>
    <xf numFmtId="49" fontId="47" fillId="37" borderId="233" xfId="151" applyNumberFormat="1" applyFont="1" applyFill="1" applyBorder="1" applyAlignment="1">
      <alignment horizontal="center" vertical="center" wrapText="1" shrinkToFit="1"/>
    </xf>
    <xf numFmtId="49" fontId="45" fillId="0" borderId="228" xfId="151" applyNumberFormat="1" applyFont="1" applyBorder="1" applyAlignment="1">
      <alignment horizontal="center" vertical="center" textRotation="255" wrapText="1"/>
    </xf>
    <xf numFmtId="49" fontId="45" fillId="0" borderId="287" xfId="151" applyNumberFormat="1" applyFont="1" applyBorder="1" applyAlignment="1">
      <alignment horizontal="center" vertical="center" textRotation="255" wrapText="1"/>
    </xf>
    <xf numFmtId="49" fontId="45" fillId="0" borderId="238" xfId="151" applyNumberFormat="1" applyFont="1" applyBorder="1" applyAlignment="1">
      <alignment horizontal="center" vertical="center" textRotation="255" wrapText="1"/>
    </xf>
    <xf numFmtId="49" fontId="45" fillId="0" borderId="234" xfId="151" applyNumberFormat="1" applyFont="1" applyBorder="1" applyAlignment="1">
      <alignment vertical="center" shrinkToFit="1"/>
    </xf>
    <xf numFmtId="0" fontId="45" fillId="0" borderId="232" xfId="151" applyFont="1" applyBorder="1" applyAlignment="1">
      <alignment vertical="center" shrinkToFit="1"/>
    </xf>
    <xf numFmtId="49" fontId="45" fillId="24" borderId="7" xfId="151" applyNumberFormat="1" applyFont="1" applyFill="1" applyBorder="1" applyAlignment="1">
      <alignment vertical="center" shrinkToFit="1"/>
    </xf>
    <xf numFmtId="49" fontId="45" fillId="24" borderId="223" xfId="151" applyNumberFormat="1" applyFont="1" applyFill="1" applyBorder="1" applyAlignment="1">
      <alignment vertical="center" shrinkToFit="1"/>
    </xf>
    <xf numFmtId="49" fontId="45" fillId="24" borderId="227" xfId="151" applyNumberFormat="1" applyFont="1" applyFill="1" applyBorder="1" applyAlignment="1">
      <alignment horizontal="center" vertical="center"/>
    </xf>
    <xf numFmtId="49" fontId="45" fillId="24" borderId="226" xfId="151" applyNumberFormat="1" applyFont="1" applyFill="1" applyBorder="1" applyAlignment="1">
      <alignment horizontal="center" vertical="center"/>
    </xf>
    <xf numFmtId="49" fontId="45" fillId="24" borderId="225" xfId="151" applyNumberFormat="1" applyFont="1" applyFill="1" applyBorder="1" applyAlignment="1">
      <alignment horizontal="center" vertical="center"/>
    </xf>
    <xf numFmtId="49" fontId="46" fillId="0" borderId="7" xfId="151" applyNumberFormat="1" applyFont="1" applyBorder="1" applyAlignment="1">
      <alignment vertical="center" wrapText="1"/>
    </xf>
    <xf numFmtId="49" fontId="46" fillId="0" borderId="224" xfId="151" applyNumberFormat="1" applyFont="1" applyBorder="1" applyAlignment="1">
      <alignment vertical="center" wrapText="1"/>
    </xf>
    <xf numFmtId="49" fontId="46" fillId="0" borderId="223" xfId="151" applyNumberFormat="1" applyFont="1" applyBorder="1" applyAlignment="1">
      <alignment vertical="center" wrapText="1"/>
    </xf>
    <xf numFmtId="49" fontId="46" fillId="0" borderId="232" xfId="151" applyNumberFormat="1" applyFont="1" applyBorder="1">
      <alignment vertical="center"/>
    </xf>
    <xf numFmtId="49" fontId="47" fillId="0" borderId="223" xfId="151" applyNumberFormat="1" applyFont="1" applyBorder="1" applyAlignment="1">
      <alignment vertical="center" wrapText="1"/>
    </xf>
    <xf numFmtId="49" fontId="45" fillId="0" borderId="0" xfId="151" applyNumberFormat="1" applyFont="1" applyAlignment="1">
      <alignment horizontal="left" vertical="top" wrapText="1"/>
    </xf>
    <xf numFmtId="49" fontId="45" fillId="24" borderId="6" xfId="151" applyNumberFormat="1" applyFont="1" applyFill="1" applyBorder="1" applyAlignment="1">
      <alignment horizontal="center" vertical="center"/>
    </xf>
    <xf numFmtId="0" fontId="45" fillId="37" borderId="7" xfId="165" applyFont="1" applyFill="1" applyBorder="1">
      <alignment vertical="center"/>
    </xf>
    <xf numFmtId="0" fontId="45" fillId="37" borderId="224" xfId="165" applyFont="1" applyFill="1" applyBorder="1">
      <alignment vertical="center"/>
    </xf>
    <xf numFmtId="0" fontId="45" fillId="37" borderId="223" xfId="165" applyFont="1" applyFill="1" applyBorder="1">
      <alignment vertical="center"/>
    </xf>
    <xf numFmtId="49" fontId="45" fillId="24" borderId="227" xfId="151" applyNumberFormat="1" applyFont="1" applyFill="1" applyBorder="1">
      <alignment vertical="center"/>
    </xf>
    <xf numFmtId="49" fontId="45" fillId="24" borderId="226" xfId="151" applyNumberFormat="1" applyFont="1" applyFill="1" applyBorder="1">
      <alignment vertical="center"/>
    </xf>
    <xf numFmtId="49" fontId="45" fillId="24" borderId="225" xfId="151" applyNumberFormat="1" applyFont="1" applyFill="1" applyBorder="1">
      <alignment vertical="center"/>
    </xf>
    <xf numFmtId="49" fontId="45" fillId="0" borderId="0" xfId="151" applyNumberFormat="1" applyFont="1" applyAlignment="1">
      <alignment vertical="top" wrapText="1"/>
    </xf>
    <xf numFmtId="49" fontId="45" fillId="0" borderId="0" xfId="151" applyNumberFormat="1" applyFont="1" applyAlignment="1">
      <alignment vertical="top" wrapText="1" shrinkToFit="1"/>
    </xf>
    <xf numFmtId="0" fontId="45" fillId="0" borderId="0" xfId="151" applyFont="1" applyAlignment="1">
      <alignment vertical="top" wrapText="1" shrinkToFit="1"/>
    </xf>
    <xf numFmtId="49" fontId="47" fillId="0" borderId="226" xfId="151" applyNumberFormat="1" applyFont="1" applyBorder="1" applyAlignment="1">
      <alignment vertical="center" wrapText="1"/>
    </xf>
    <xf numFmtId="49" fontId="47" fillId="0" borderId="0" xfId="151" applyNumberFormat="1" applyFont="1" applyAlignment="1">
      <alignment vertical="center" wrapText="1"/>
    </xf>
    <xf numFmtId="49" fontId="47" fillId="0" borderId="232" xfId="151" applyNumberFormat="1" applyFont="1" applyBorder="1" applyAlignment="1">
      <alignment vertical="center" wrapText="1"/>
    </xf>
    <xf numFmtId="0" fontId="45" fillId="0" borderId="7" xfId="134" applyFont="1" applyBorder="1" applyAlignment="1">
      <alignment horizontal="center" vertical="center" wrapText="1"/>
    </xf>
    <xf numFmtId="0" fontId="45" fillId="0" borderId="64" xfId="134" applyFont="1" applyBorder="1" applyAlignment="1">
      <alignment horizontal="center" vertical="center" wrapText="1"/>
    </xf>
    <xf numFmtId="0" fontId="34" fillId="0" borderId="0" xfId="134" applyFont="1" applyAlignment="1">
      <alignment horizontal="center" vertical="center"/>
    </xf>
    <xf numFmtId="0" fontId="71" fillId="0" borderId="0" xfId="134" applyFont="1" applyAlignment="1">
      <alignment horizontal="center" vertical="center"/>
    </xf>
    <xf numFmtId="0" fontId="7" fillId="0" borderId="0" xfId="134" applyFont="1" applyAlignment="1">
      <alignment horizontal="center" vertical="center"/>
    </xf>
    <xf numFmtId="0" fontId="45" fillId="0" borderId="170" xfId="134" applyFont="1" applyBorder="1" applyAlignment="1">
      <alignment horizontal="center" vertical="center"/>
    </xf>
    <xf numFmtId="0" fontId="45" fillId="0" borderId="171" xfId="134" applyFont="1" applyBorder="1" applyAlignment="1">
      <alignment horizontal="center" vertical="center"/>
    </xf>
    <xf numFmtId="0" fontId="45" fillId="0" borderId="172" xfId="134" applyFont="1" applyBorder="1" applyAlignment="1">
      <alignment horizontal="center" vertical="center"/>
    </xf>
    <xf numFmtId="0" fontId="45" fillId="0" borderId="173" xfId="134" applyFont="1" applyBorder="1" applyAlignment="1">
      <alignment horizontal="center" vertical="center"/>
    </xf>
    <xf numFmtId="0" fontId="45" fillId="0" borderId="175" xfId="134" applyFont="1" applyBorder="1" applyAlignment="1">
      <alignment horizontal="center" vertical="center"/>
    </xf>
    <xf numFmtId="0" fontId="45" fillId="0" borderId="127" xfId="134" applyFont="1" applyBorder="1" applyAlignment="1">
      <alignment horizontal="left" vertical="center" wrapText="1"/>
    </xf>
    <xf numFmtId="0" fontId="45" fillId="0" borderId="128" xfId="134" applyFont="1" applyBorder="1" applyAlignment="1">
      <alignment horizontal="left" vertical="center" wrapText="1"/>
    </xf>
    <xf numFmtId="0" fontId="45" fillId="0" borderId="7" xfId="134" applyFont="1" applyBorder="1" applyAlignment="1">
      <alignment vertical="center" wrapText="1"/>
    </xf>
    <xf numFmtId="0" fontId="45" fillId="0" borderId="64" xfId="134" applyFont="1" applyBorder="1" applyAlignment="1">
      <alignment vertical="center" wrapText="1"/>
    </xf>
    <xf numFmtId="0" fontId="45" fillId="0" borderId="76" xfId="134" applyFont="1" applyBorder="1" applyAlignment="1">
      <alignment horizontal="center" vertical="center" wrapText="1"/>
    </xf>
    <xf numFmtId="0" fontId="45" fillId="0" borderId="78" xfId="134" applyFont="1" applyBorder="1" applyAlignment="1">
      <alignment horizontal="center" vertical="center" wrapText="1"/>
    </xf>
    <xf numFmtId="0" fontId="31" fillId="0" borderId="0" xfId="134" applyFont="1" applyAlignment="1">
      <alignment horizontal="center" vertical="center"/>
    </xf>
    <xf numFmtId="0" fontId="37" fillId="0" borderId="228" xfId="152" applyFont="1" applyBorder="1" applyAlignment="1">
      <alignment horizontal="center" vertical="center" textRotation="255" wrapText="1"/>
    </xf>
    <xf numFmtId="0" fontId="37" fillId="0" borderId="52" xfId="152" applyFont="1" applyBorder="1" applyAlignment="1">
      <alignment horizontal="center" vertical="center" textRotation="255" wrapText="1"/>
    </xf>
    <xf numFmtId="0" fontId="37" fillId="0" borderId="238" xfId="152" applyFont="1" applyBorder="1" applyAlignment="1">
      <alignment horizontal="center" vertical="center" textRotation="255" wrapText="1"/>
    </xf>
    <xf numFmtId="0" fontId="37" fillId="0" borderId="65" xfId="152" applyFont="1" applyBorder="1" applyAlignment="1" applyProtection="1">
      <alignment horizontal="center" vertical="center"/>
      <protection locked="0"/>
    </xf>
    <xf numFmtId="0" fontId="37" fillId="0" borderId="66" xfId="152" applyFont="1" applyBorder="1" applyAlignment="1" applyProtection="1">
      <alignment horizontal="center" vertical="center"/>
      <protection locked="0"/>
    </xf>
    <xf numFmtId="0" fontId="37" fillId="0" borderId="67" xfId="152" applyFont="1" applyBorder="1" applyAlignment="1" applyProtection="1">
      <alignment horizontal="center" vertical="center"/>
      <protection locked="0"/>
    </xf>
    <xf numFmtId="0" fontId="37" fillId="0" borderId="68" xfId="152" applyFont="1" applyBorder="1" applyAlignment="1" applyProtection="1">
      <alignment horizontal="center" vertical="center"/>
      <protection locked="0"/>
    </xf>
    <xf numFmtId="0" fontId="37" fillId="0" borderId="69" xfId="152" applyFont="1" applyBorder="1" applyAlignment="1" applyProtection="1">
      <alignment horizontal="center" vertical="center"/>
      <protection locked="0"/>
    </xf>
    <xf numFmtId="0" fontId="37" fillId="0" borderId="70" xfId="152" applyFont="1" applyBorder="1" applyAlignment="1" applyProtection="1">
      <alignment horizontal="center" vertical="center"/>
      <protection locked="0"/>
    </xf>
    <xf numFmtId="0" fontId="37" fillId="0" borderId="226" xfId="152" applyFont="1" applyBorder="1" applyAlignment="1">
      <alignment horizontal="center" vertical="center"/>
    </xf>
    <xf numFmtId="0" fontId="37" fillId="0" borderId="0" xfId="152" applyFont="1" applyAlignment="1">
      <alignment horizontal="center" vertical="center"/>
    </xf>
    <xf numFmtId="0" fontId="37" fillId="0" borderId="232" xfId="152" applyFont="1" applyBorder="1" applyAlignment="1">
      <alignment horizontal="center" vertical="center"/>
    </xf>
    <xf numFmtId="0" fontId="37" fillId="0" borderId="87" xfId="152" applyFont="1" applyBorder="1" applyProtection="1">
      <protection locked="0"/>
    </xf>
    <xf numFmtId="0" fontId="37" fillId="0" borderId="142" xfId="152" applyFont="1" applyBorder="1" applyProtection="1">
      <protection locked="0"/>
    </xf>
    <xf numFmtId="0" fontId="37" fillId="0" borderId="42" xfId="152" applyFont="1" applyBorder="1" applyAlignment="1" applyProtection="1">
      <alignment horizontal="center" vertical="center"/>
      <protection locked="0"/>
    </xf>
    <xf numFmtId="0" fontId="37" fillId="0" borderId="43" xfId="152" applyFont="1" applyBorder="1" applyAlignment="1" applyProtection="1">
      <alignment horizontal="center" vertical="center"/>
      <protection locked="0"/>
    </xf>
    <xf numFmtId="0" fontId="37" fillId="0" borderId="44" xfId="152" applyFont="1" applyBorder="1" applyAlignment="1" applyProtection="1">
      <alignment horizontal="center" vertical="center"/>
      <protection locked="0"/>
    </xf>
    <xf numFmtId="0" fontId="37" fillId="24" borderId="7" xfId="152" applyFont="1" applyFill="1" applyBorder="1" applyAlignment="1">
      <alignment horizontal="center" vertical="center"/>
    </xf>
    <xf numFmtId="0" fontId="37" fillId="24" borderId="224" xfId="152" applyFont="1" applyFill="1" applyBorder="1" applyAlignment="1">
      <alignment horizontal="center" vertical="center"/>
    </xf>
    <xf numFmtId="0" fontId="37" fillId="24" borderId="223" xfId="152" applyFont="1" applyFill="1" applyBorder="1" applyAlignment="1">
      <alignment horizontal="center" vertical="center"/>
    </xf>
    <xf numFmtId="0" fontId="37" fillId="0" borderId="7" xfId="152" applyFont="1" applyBorder="1" applyAlignment="1" applyProtection="1">
      <alignment horizontal="center" vertical="center"/>
      <protection locked="0"/>
    </xf>
    <xf numFmtId="0" fontId="37" fillId="0" borderId="224" xfId="152" applyFont="1" applyBorder="1" applyAlignment="1" applyProtection="1">
      <alignment horizontal="center" vertical="center"/>
      <protection locked="0"/>
    </xf>
    <xf numFmtId="0" fontId="37" fillId="0" borderId="223" xfId="152" applyFont="1" applyBorder="1" applyAlignment="1" applyProtection="1">
      <alignment horizontal="center" vertical="center"/>
      <protection locked="0"/>
    </xf>
    <xf numFmtId="0" fontId="37" fillId="0" borderId="7" xfId="152" applyFont="1" applyBorder="1" applyAlignment="1">
      <alignment horizontal="center" vertical="center"/>
    </xf>
    <xf numFmtId="0" fontId="37" fillId="0" borderId="224" xfId="152" applyFont="1" applyBorder="1" applyAlignment="1">
      <alignment horizontal="center" vertical="center"/>
    </xf>
    <xf numFmtId="0" fontId="37" fillId="0" borderId="223" xfId="152" applyFont="1" applyBorder="1" applyAlignment="1">
      <alignment horizontal="center" vertical="center"/>
    </xf>
    <xf numFmtId="0" fontId="52" fillId="0" borderId="227" xfId="152" applyFont="1" applyBorder="1" applyAlignment="1">
      <alignment horizontal="left" vertical="center" wrapText="1" shrinkToFit="1"/>
    </xf>
    <xf numFmtId="0" fontId="52" fillId="0" borderId="226" xfId="152" applyFont="1" applyBorder="1" applyAlignment="1">
      <alignment horizontal="left" vertical="center" wrapText="1" shrinkToFit="1"/>
    </xf>
    <xf numFmtId="0" fontId="52" fillId="0" borderId="4" xfId="152" applyFont="1" applyBorder="1" applyAlignment="1">
      <alignment horizontal="left" vertical="center" wrapText="1" shrinkToFit="1"/>
    </xf>
    <xf numFmtId="0" fontId="52" fillId="0" borderId="0" xfId="152" applyFont="1" applyAlignment="1">
      <alignment horizontal="left" vertical="center" wrapText="1" shrinkToFit="1"/>
    </xf>
    <xf numFmtId="0" fontId="52" fillId="0" borderId="234" xfId="152" applyFont="1" applyBorder="1" applyAlignment="1">
      <alignment horizontal="left" vertical="center" wrapText="1" shrinkToFit="1"/>
    </xf>
    <xf numFmtId="0" fontId="52" fillId="0" borderId="232" xfId="152" applyFont="1" applyBorder="1" applyAlignment="1">
      <alignment horizontal="left" vertical="center" wrapText="1" shrinkToFit="1"/>
    </xf>
    <xf numFmtId="0" fontId="37" fillId="0" borderId="7" xfId="152" applyFont="1" applyBorder="1" applyAlignment="1">
      <alignment horizontal="left" vertical="center"/>
    </xf>
    <xf numFmtId="0" fontId="37" fillId="0" borderId="223" xfId="152" applyFont="1" applyBorder="1" applyAlignment="1">
      <alignment horizontal="left" vertical="center"/>
    </xf>
    <xf numFmtId="0" fontId="37" fillId="0" borderId="232" xfId="152" applyFont="1" applyBorder="1" applyAlignment="1" applyProtection="1">
      <alignment horizontal="center" vertical="center"/>
      <protection locked="0"/>
    </xf>
    <xf numFmtId="0" fontId="37" fillId="0" borderId="227" xfId="152" applyFont="1" applyBorder="1" applyAlignment="1">
      <alignment horizontal="left" vertical="center" wrapText="1"/>
    </xf>
    <xf numFmtId="0" fontId="37" fillId="0" borderId="225" xfId="152" applyFont="1" applyBorder="1" applyAlignment="1">
      <alignment vertical="center"/>
    </xf>
    <xf numFmtId="0" fontId="37" fillId="0" borderId="234" xfId="152" applyFont="1" applyBorder="1" applyAlignment="1">
      <alignment vertical="center"/>
    </xf>
    <xf numFmtId="0" fontId="37" fillId="0" borderId="233" xfId="152" applyFont="1" applyBorder="1" applyAlignment="1">
      <alignment vertical="center"/>
    </xf>
    <xf numFmtId="0" fontId="37" fillId="0" borderId="11" xfId="152" applyFont="1" applyBorder="1" applyAlignment="1" applyProtection="1">
      <alignment horizontal="center" vertical="center"/>
      <protection locked="0"/>
    </xf>
    <xf numFmtId="0" fontId="37" fillId="0" borderId="12" xfId="152" applyFont="1" applyBorder="1" applyAlignment="1" applyProtection="1">
      <alignment horizontal="center" vertical="center"/>
      <protection locked="0"/>
    </xf>
    <xf numFmtId="0" fontId="37" fillId="0" borderId="13" xfId="152" applyFont="1" applyBorder="1" applyAlignment="1" applyProtection="1">
      <alignment horizontal="center" vertical="center"/>
      <protection locked="0"/>
    </xf>
    <xf numFmtId="0" fontId="37" fillId="0" borderId="6" xfId="152" applyFont="1" applyBorder="1" applyAlignment="1">
      <alignment horizontal="center" vertical="center"/>
    </xf>
    <xf numFmtId="0" fontId="37" fillId="0" borderId="226" xfId="152" applyFont="1" applyBorder="1" applyAlignment="1" applyProtection="1">
      <alignment horizontal="center"/>
      <protection locked="0"/>
    </xf>
    <xf numFmtId="0" fontId="37" fillId="0" borderId="232" xfId="152" applyFont="1" applyBorder="1" applyAlignment="1" applyProtection="1">
      <alignment horizontal="center"/>
      <protection locked="0"/>
    </xf>
    <xf numFmtId="0" fontId="37" fillId="0" borderId="227" xfId="152" applyFont="1" applyBorder="1" applyAlignment="1">
      <alignment horizontal="center" vertical="center"/>
    </xf>
    <xf numFmtId="0" fontId="37" fillId="0" borderId="4" xfId="152" applyFont="1" applyBorder="1" applyAlignment="1">
      <alignment horizontal="center" vertical="center"/>
    </xf>
    <xf numFmtId="0" fontId="37" fillId="0" borderId="234" xfId="152" applyFont="1" applyBorder="1" applyAlignment="1">
      <alignment horizontal="center" vertical="center"/>
    </xf>
    <xf numFmtId="0" fontId="37" fillId="0" borderId="225" xfId="152" applyFont="1" applyBorder="1" applyAlignment="1">
      <alignment horizontal="center" vertical="center"/>
    </xf>
    <xf numFmtId="0" fontId="37" fillId="0" borderId="233" xfId="152" applyFont="1" applyBorder="1" applyAlignment="1">
      <alignment horizontal="center" vertical="center"/>
    </xf>
    <xf numFmtId="0" fontId="37" fillId="25" borderId="6" xfId="152" applyFont="1" applyFill="1" applyBorder="1" applyAlignment="1">
      <alignment horizontal="center" vertical="center"/>
    </xf>
    <xf numFmtId="0" fontId="37" fillId="0" borderId="7" xfId="153" applyFont="1" applyBorder="1" applyAlignment="1">
      <alignment horizontal="center" vertical="center" shrinkToFit="1"/>
    </xf>
    <xf numFmtId="0" fontId="37" fillId="0" borderId="224" xfId="153" applyFont="1" applyBorder="1" applyAlignment="1">
      <alignment horizontal="center" vertical="center" shrinkToFit="1"/>
    </xf>
    <xf numFmtId="0" fontId="37" fillId="0" borderId="226" xfId="153" applyFont="1" applyBorder="1" applyAlignment="1">
      <alignment horizontal="center" vertical="center" shrinkToFit="1"/>
    </xf>
    <xf numFmtId="0" fontId="37" fillId="0" borderId="224" xfId="153" applyFont="1" applyBorder="1" applyAlignment="1">
      <alignment horizontal="center" vertical="center"/>
    </xf>
    <xf numFmtId="0" fontId="37" fillId="0" borderId="223" xfId="153" applyFont="1" applyBorder="1" applyAlignment="1">
      <alignment horizontal="center" vertical="center"/>
    </xf>
    <xf numFmtId="0" fontId="37" fillId="0" borderId="7" xfId="153" applyFont="1" applyBorder="1" applyAlignment="1" applyProtection="1">
      <alignment horizontal="center" vertical="center"/>
      <protection locked="0"/>
    </xf>
    <xf numFmtId="0" fontId="37" fillId="0" borderId="224" xfId="153" applyFont="1" applyBorder="1" applyAlignment="1" applyProtection="1">
      <alignment horizontal="center" vertical="center"/>
      <protection locked="0"/>
    </xf>
    <xf numFmtId="0" fontId="37" fillId="0" borderId="223" xfId="153" applyFont="1" applyBorder="1" applyAlignment="1" applyProtection="1">
      <alignment horizontal="center" vertical="center"/>
      <protection locked="0"/>
    </xf>
    <xf numFmtId="0" fontId="177" fillId="0" borderId="7" xfId="153" applyFont="1" applyBorder="1" applyAlignment="1">
      <alignment horizontal="left" vertical="center" shrinkToFit="1"/>
    </xf>
    <xf numFmtId="0" fontId="177" fillId="0" borderId="224" xfId="153" applyFont="1" applyBorder="1" applyAlignment="1">
      <alignment horizontal="left" vertical="center" shrinkToFit="1"/>
    </xf>
    <xf numFmtId="0" fontId="177" fillId="0" borderId="223" xfId="153" applyFont="1" applyBorder="1" applyAlignment="1">
      <alignment horizontal="left" vertical="center" shrinkToFit="1"/>
    </xf>
    <xf numFmtId="0" fontId="37" fillId="0" borderId="225" xfId="152" applyFont="1" applyBorder="1" applyAlignment="1">
      <alignment horizontal="left" vertical="center" wrapText="1"/>
    </xf>
    <xf numFmtId="0" fontId="37" fillId="0" borderId="234" xfId="152" applyFont="1" applyBorder="1" applyAlignment="1">
      <alignment horizontal="left" vertical="center" wrapText="1"/>
    </xf>
    <xf numFmtId="0" fontId="37" fillId="0" borderId="233" xfId="152" applyFont="1" applyBorder="1" applyAlignment="1">
      <alignment horizontal="left" vertical="center" wrapText="1"/>
    </xf>
    <xf numFmtId="0" fontId="52" fillId="0" borderId="224" xfId="143" applyFont="1" applyBorder="1" applyAlignment="1">
      <alignment horizontal="left" vertical="center" wrapText="1"/>
    </xf>
    <xf numFmtId="0" fontId="52" fillId="0" borderId="223" xfId="143" applyFont="1" applyBorder="1" applyAlignment="1">
      <alignment horizontal="left" vertical="center" wrapText="1"/>
    </xf>
    <xf numFmtId="0" fontId="37" fillId="0" borderId="6" xfId="143" applyFont="1" applyBorder="1" applyAlignment="1">
      <alignment horizontal="center" vertical="center" wrapText="1"/>
    </xf>
    <xf numFmtId="0" fontId="37" fillId="0" borderId="234" xfId="152" applyFont="1" applyBorder="1" applyAlignment="1" applyProtection="1">
      <alignment horizontal="left" vertical="center"/>
      <protection locked="0"/>
    </xf>
    <xf numFmtId="0" fontId="37" fillId="0" borderId="232" xfId="152" applyFont="1" applyBorder="1" applyAlignment="1" applyProtection="1">
      <alignment horizontal="left" vertical="center"/>
      <protection locked="0"/>
    </xf>
    <xf numFmtId="0" fontId="37" fillId="0" borderId="224" xfId="152" applyFont="1" applyBorder="1" applyAlignment="1" applyProtection="1">
      <alignment horizontal="left" vertical="center"/>
      <protection locked="0"/>
    </xf>
    <xf numFmtId="0" fontId="37" fillId="0" borderId="223" xfId="152" applyFont="1" applyBorder="1" applyAlignment="1" applyProtection="1">
      <alignment horizontal="left" vertical="center"/>
      <protection locked="0"/>
    </xf>
    <xf numFmtId="0" fontId="70" fillId="0" borderId="227" xfId="154" applyFont="1" applyBorder="1" applyAlignment="1">
      <alignment horizontal="center" vertical="center" wrapText="1"/>
    </xf>
    <xf numFmtId="0" fontId="70" fillId="0" borderId="226" xfId="154" applyFont="1" applyBorder="1" applyAlignment="1">
      <alignment horizontal="center" vertical="center" wrapText="1"/>
    </xf>
    <xf numFmtId="0" fontId="37" fillId="0" borderId="7" xfId="154" applyFont="1" applyBorder="1" applyAlignment="1">
      <alignment horizontal="center" vertical="center"/>
    </xf>
    <xf numFmtId="0" fontId="37" fillId="0" borderId="224" xfId="154" applyFont="1" applyBorder="1" applyAlignment="1">
      <alignment horizontal="center" vertical="center"/>
    </xf>
    <xf numFmtId="0" fontId="37" fillId="0" borderId="226" xfId="154" applyFont="1" applyBorder="1" applyAlignment="1">
      <alignment horizontal="center" vertical="center"/>
    </xf>
    <xf numFmtId="0" fontId="37" fillId="0" borderId="223" xfId="154" applyFont="1" applyBorder="1" applyAlignment="1">
      <alignment horizontal="center" vertical="center"/>
    </xf>
    <xf numFmtId="0" fontId="177" fillId="0" borderId="226" xfId="153" applyFont="1" applyBorder="1" applyAlignment="1">
      <alignment horizontal="left" vertical="center" shrinkToFit="1"/>
    </xf>
    <xf numFmtId="0" fontId="37" fillId="0" borderId="227" xfId="153" applyFont="1" applyBorder="1" applyAlignment="1">
      <alignment horizontal="left" vertical="center" wrapText="1"/>
    </xf>
    <xf numFmtId="0" fontId="37" fillId="0" borderId="226" xfId="153" applyFont="1" applyBorder="1" applyAlignment="1">
      <alignment horizontal="left" vertical="center" wrapText="1"/>
    </xf>
    <xf numFmtId="0" fontId="37" fillId="0" borderId="4" xfId="153" applyFont="1" applyBorder="1" applyAlignment="1">
      <alignment horizontal="left" vertical="center" wrapText="1"/>
    </xf>
    <xf numFmtId="0" fontId="37" fillId="0" borderId="0" xfId="153" applyFont="1" applyAlignment="1">
      <alignment horizontal="left" vertical="center" wrapText="1"/>
    </xf>
    <xf numFmtId="0" fontId="37" fillId="0" borderId="224" xfId="143" applyFont="1" applyBorder="1" applyAlignment="1">
      <alignment horizontal="left" vertical="center"/>
    </xf>
    <xf numFmtId="0" fontId="37" fillId="0" borderId="223" xfId="143" applyFont="1" applyBorder="1" applyAlignment="1">
      <alignment horizontal="left" vertical="center"/>
    </xf>
    <xf numFmtId="0" fontId="37" fillId="0" borderId="223" xfId="143" applyFont="1" applyBorder="1" applyAlignment="1">
      <alignment horizontal="left" vertical="center" wrapText="1"/>
    </xf>
    <xf numFmtId="0" fontId="37" fillId="0" borderId="6" xfId="143" applyFont="1" applyBorder="1" applyAlignment="1">
      <alignment horizontal="left" vertical="center" wrapText="1"/>
    </xf>
    <xf numFmtId="0" fontId="37" fillId="0" borderId="224" xfId="152" applyFont="1" applyBorder="1" applyProtection="1">
      <protection locked="0"/>
    </xf>
    <xf numFmtId="0" fontId="37" fillId="0" borderId="223" xfId="152" applyFont="1" applyBorder="1" applyProtection="1">
      <protection locked="0"/>
    </xf>
    <xf numFmtId="0" fontId="37" fillId="0" borderId="232" xfId="143" applyFont="1" applyBorder="1" applyAlignment="1">
      <alignment horizontal="left" vertical="center"/>
    </xf>
    <xf numFmtId="0" fontId="37" fillId="0" borderId="233" xfId="143" applyFont="1" applyBorder="1" applyAlignment="1">
      <alignment horizontal="left" vertical="center"/>
    </xf>
    <xf numFmtId="0" fontId="37" fillId="0" borderId="227" xfId="143" applyFont="1" applyBorder="1" applyAlignment="1">
      <alignment horizontal="left" vertical="center" shrinkToFit="1"/>
    </xf>
    <xf numFmtId="0" fontId="37" fillId="0" borderId="226" xfId="143" applyFont="1" applyBorder="1" applyAlignment="1">
      <alignment horizontal="left" vertical="center" shrinkToFit="1"/>
    </xf>
    <xf numFmtId="0" fontId="37" fillId="0" borderId="225" xfId="143" applyFont="1" applyBorder="1" applyAlignment="1">
      <alignment horizontal="left" vertical="center" shrinkToFit="1"/>
    </xf>
    <xf numFmtId="0" fontId="70" fillId="0" borderId="225" xfId="154" applyFont="1" applyBorder="1" applyAlignment="1">
      <alignment horizontal="center" vertical="center" wrapText="1"/>
    </xf>
    <xf numFmtId="0" fontId="70" fillId="0" borderId="234" xfId="154" applyFont="1" applyBorder="1" applyAlignment="1">
      <alignment horizontal="center" vertical="center" wrapText="1"/>
    </xf>
    <xf numFmtId="0" fontId="70" fillId="0" borderId="233" xfId="154" applyFont="1" applyBorder="1" applyAlignment="1">
      <alignment horizontal="center" vertical="center" wrapText="1"/>
    </xf>
    <xf numFmtId="0" fontId="37" fillId="0" borderId="6" xfId="154" applyFont="1" applyBorder="1" applyAlignment="1">
      <alignment horizontal="center" vertical="center"/>
    </xf>
    <xf numFmtId="0" fontId="37" fillId="0" borderId="6" xfId="152" applyFont="1" applyBorder="1" applyAlignment="1" applyProtection="1">
      <alignment horizontal="center" vertical="center"/>
      <protection locked="0"/>
    </xf>
    <xf numFmtId="0" fontId="7" fillId="0" borderId="7" xfId="152" applyBorder="1" applyAlignment="1">
      <alignment horizontal="left" vertical="center"/>
    </xf>
    <xf numFmtId="0" fontId="7" fillId="0" borderId="223" xfId="152" applyBorder="1" applyAlignment="1">
      <alignment horizontal="left" vertical="center"/>
    </xf>
    <xf numFmtId="0" fontId="37" fillId="0" borderId="6" xfId="152" applyFont="1" applyBorder="1" applyAlignment="1" applyProtection="1">
      <alignment horizontal="left" vertical="center" wrapText="1"/>
      <protection locked="0"/>
    </xf>
    <xf numFmtId="0" fontId="37" fillId="24" borderId="6" xfId="152" applyFont="1" applyFill="1" applyBorder="1" applyAlignment="1">
      <alignment horizontal="center" vertical="center" wrapText="1"/>
    </xf>
    <xf numFmtId="0" fontId="37" fillId="0" borderId="6" xfId="152" applyFont="1" applyBorder="1" applyProtection="1">
      <protection locked="0"/>
    </xf>
    <xf numFmtId="0" fontId="37" fillId="24" borderId="224" xfId="152" applyFont="1" applyFill="1" applyBorder="1" applyAlignment="1">
      <alignment horizontal="left" vertical="center"/>
    </xf>
    <xf numFmtId="0" fontId="37" fillId="24" borderId="223" xfId="152" applyFont="1" applyFill="1" applyBorder="1" applyAlignment="1">
      <alignment horizontal="left" vertical="center"/>
    </xf>
    <xf numFmtId="0" fontId="46" fillId="24" borderId="227" xfId="155" applyFont="1" applyFill="1" applyBorder="1" applyAlignment="1">
      <alignment horizontal="right" vertical="center"/>
    </xf>
    <xf numFmtId="0" fontId="46" fillId="24" borderId="225" xfId="155" applyFont="1" applyFill="1" applyBorder="1" applyAlignment="1">
      <alignment horizontal="right" vertical="center"/>
    </xf>
    <xf numFmtId="0" fontId="46" fillId="24" borderId="234" xfId="155" applyFont="1" applyFill="1" applyBorder="1" applyAlignment="1">
      <alignment horizontal="right" vertical="center"/>
    </xf>
    <xf numFmtId="0" fontId="46" fillId="24" borderId="233" xfId="155" applyFont="1" applyFill="1" applyBorder="1" applyAlignment="1">
      <alignment horizontal="right" vertical="center"/>
    </xf>
    <xf numFmtId="0" fontId="45" fillId="0" borderId="7" xfId="152" applyFont="1" applyBorder="1" applyAlignment="1">
      <alignment horizontal="left" vertical="center"/>
    </xf>
    <xf numFmtId="0" fontId="45" fillId="0" borderId="223" xfId="152" applyFont="1" applyBorder="1" applyAlignment="1">
      <alignment horizontal="left" vertical="center"/>
    </xf>
    <xf numFmtId="0" fontId="37" fillId="0" borderId="7" xfId="152" applyFont="1" applyBorder="1" applyAlignment="1">
      <alignment horizontal="center" vertical="center" wrapText="1"/>
    </xf>
    <xf numFmtId="0" fontId="37" fillId="0" borderId="224" xfId="152" applyFont="1" applyBorder="1" applyAlignment="1">
      <alignment horizontal="center" vertical="center" wrapText="1"/>
    </xf>
    <xf numFmtId="0" fontId="37" fillId="0" borderId="223" xfId="152" applyFont="1" applyBorder="1" applyAlignment="1">
      <alignment horizontal="center" vertical="center" wrapText="1"/>
    </xf>
    <xf numFmtId="0" fontId="177" fillId="0" borderId="0" xfId="153" applyFont="1" applyAlignment="1">
      <alignment horizontal="left" vertical="center" shrinkToFit="1"/>
    </xf>
    <xf numFmtId="0" fontId="37" fillId="0" borderId="4" xfId="152" applyFont="1" applyBorder="1" applyAlignment="1">
      <alignment horizontal="center" vertical="center" textRotation="255" wrapText="1"/>
    </xf>
    <xf numFmtId="0" fontId="37" fillId="24" borderId="227" xfId="152" applyFont="1" applyFill="1" applyBorder="1" applyAlignment="1" applyProtection="1">
      <alignment horizontal="center" vertical="center"/>
      <protection locked="0"/>
    </xf>
    <xf numFmtId="0" fontId="37" fillId="24" borderId="226" xfId="152" applyFont="1" applyFill="1" applyBorder="1" applyAlignment="1" applyProtection="1">
      <alignment horizontal="center" vertical="center"/>
      <protection locked="0"/>
    </xf>
    <xf numFmtId="0" fontId="37" fillId="24" borderId="225" xfId="152" applyFont="1" applyFill="1" applyBorder="1" applyAlignment="1" applyProtection="1">
      <alignment horizontal="center" vertical="center"/>
      <protection locked="0"/>
    </xf>
    <xf numFmtId="0" fontId="37" fillId="24" borderId="234" xfId="152" applyFont="1" applyFill="1" applyBorder="1" applyAlignment="1" applyProtection="1">
      <alignment horizontal="center" vertical="center"/>
      <protection locked="0"/>
    </xf>
    <xf numFmtId="0" fontId="37" fillId="24" borderId="232" xfId="152" applyFont="1" applyFill="1" applyBorder="1" applyAlignment="1" applyProtection="1">
      <alignment horizontal="center" vertical="center"/>
      <protection locked="0"/>
    </xf>
    <xf numFmtId="0" fontId="37" fillId="24" borderId="233" xfId="152" applyFont="1" applyFill="1" applyBorder="1" applyAlignment="1" applyProtection="1">
      <alignment horizontal="center" vertical="center"/>
      <protection locked="0"/>
    </xf>
    <xf numFmtId="0" fontId="37" fillId="24" borderId="226" xfId="152" applyFont="1" applyFill="1" applyBorder="1" applyAlignment="1">
      <alignment horizontal="center" vertical="center"/>
    </xf>
    <xf numFmtId="0" fontId="37" fillId="24" borderId="0" xfId="152" applyFont="1" applyFill="1" applyAlignment="1">
      <alignment horizontal="center" vertical="center"/>
    </xf>
    <xf numFmtId="0" fontId="37" fillId="24" borderId="232" xfId="152" applyFont="1" applyFill="1" applyBorder="1" applyAlignment="1">
      <alignment horizontal="center" vertical="center"/>
    </xf>
    <xf numFmtId="0" fontId="37" fillId="24" borderId="227" xfId="152" applyFont="1" applyFill="1" applyBorder="1" applyAlignment="1">
      <alignment horizontal="center" vertical="center"/>
    </xf>
    <xf numFmtId="0" fontId="37" fillId="24" borderId="225" xfId="152" applyFont="1" applyFill="1" applyBorder="1" applyAlignment="1">
      <alignment horizontal="center" vertical="center"/>
    </xf>
    <xf numFmtId="0" fontId="37" fillId="24" borderId="4" xfId="152" applyFont="1" applyFill="1" applyBorder="1" applyAlignment="1">
      <alignment horizontal="center" vertical="center"/>
    </xf>
    <xf numFmtId="0" fontId="37" fillId="24" borderId="5" xfId="152" applyFont="1" applyFill="1" applyBorder="1" applyAlignment="1">
      <alignment horizontal="center" vertical="center"/>
    </xf>
    <xf numFmtId="0" fontId="37" fillId="24" borderId="234" xfId="152" applyFont="1" applyFill="1" applyBorder="1" applyAlignment="1">
      <alignment horizontal="center" vertical="center"/>
    </xf>
    <xf numFmtId="0" fontId="37" fillId="24" borderId="233" xfId="152" applyFont="1" applyFill="1" applyBorder="1" applyAlignment="1">
      <alignment horizontal="center" vertical="center"/>
    </xf>
    <xf numFmtId="0" fontId="52" fillId="24" borderId="227" xfId="152" applyFont="1" applyFill="1" applyBorder="1" applyAlignment="1">
      <alignment horizontal="center" vertical="center" wrapText="1"/>
    </xf>
    <xf numFmtId="0" fontId="52" fillId="24" borderId="225" xfId="152" applyFont="1" applyFill="1" applyBorder="1" applyAlignment="1">
      <alignment horizontal="center" vertical="center"/>
    </xf>
    <xf numFmtId="0" fontId="52" fillId="24" borderId="234" xfId="152" applyFont="1" applyFill="1" applyBorder="1" applyAlignment="1">
      <alignment horizontal="center" vertical="center"/>
    </xf>
    <xf numFmtId="0" fontId="52" fillId="24" borderId="233" xfId="152" applyFont="1" applyFill="1" applyBorder="1" applyAlignment="1">
      <alignment horizontal="center" vertical="center"/>
    </xf>
    <xf numFmtId="0" fontId="46" fillId="0" borderId="6" xfId="155" applyFont="1" applyBorder="1" applyAlignment="1">
      <alignment horizontal="left" vertical="center"/>
    </xf>
    <xf numFmtId="0" fontId="46" fillId="0" borderId="224" xfId="155" applyFont="1" applyBorder="1" applyAlignment="1">
      <alignment horizontal="left" vertical="center"/>
    </xf>
    <xf numFmtId="0" fontId="46" fillId="0" borderId="223" xfId="155" applyFont="1" applyBorder="1" applyAlignment="1">
      <alignment horizontal="left" vertical="center"/>
    </xf>
    <xf numFmtId="0" fontId="52" fillId="0" borderId="227" xfId="152" applyFont="1" applyBorder="1" applyAlignment="1">
      <alignment horizontal="center" vertical="center" wrapText="1"/>
    </xf>
    <xf numFmtId="0" fontId="52" fillId="0" borderId="225" xfId="152" applyFont="1" applyBorder="1" applyAlignment="1">
      <alignment horizontal="center" vertical="center"/>
    </xf>
    <xf numFmtId="0" fontId="52" fillId="0" borderId="234" xfId="152" applyFont="1" applyBorder="1" applyAlignment="1">
      <alignment horizontal="center" vertical="center"/>
    </xf>
    <xf numFmtId="0" fontId="52" fillId="0" borderId="233" xfId="152" applyFont="1" applyBorder="1" applyAlignment="1">
      <alignment horizontal="center" vertical="center"/>
    </xf>
    <xf numFmtId="0" fontId="37" fillId="0" borderId="224" xfId="152" applyFont="1" applyBorder="1" applyAlignment="1">
      <alignment horizontal="left" vertical="center"/>
    </xf>
    <xf numFmtId="0" fontId="37" fillId="0" borderId="234" xfId="152" applyFont="1" applyBorder="1"/>
    <xf numFmtId="0" fontId="37" fillId="0" borderId="232" xfId="152" applyFont="1" applyBorder="1"/>
    <xf numFmtId="0" fontId="37" fillId="0" borderId="232" xfId="152" applyFont="1" applyBorder="1" applyAlignment="1">
      <alignment horizontal="left"/>
    </xf>
    <xf numFmtId="49" fontId="37" fillId="0" borderId="6" xfId="152" applyNumberFormat="1" applyFont="1" applyBorder="1" applyAlignment="1" applyProtection="1">
      <alignment horizontal="center" vertical="center"/>
      <protection locked="0"/>
    </xf>
    <xf numFmtId="0" fontId="46" fillId="0" borderId="227" xfId="155" applyFont="1" applyBorder="1" applyAlignment="1">
      <alignment horizontal="right" vertical="center"/>
    </xf>
    <xf numFmtId="0" fontId="46" fillId="0" borderId="225" xfId="155" applyFont="1" applyBorder="1" applyAlignment="1">
      <alignment horizontal="right" vertical="center"/>
    </xf>
    <xf numFmtId="0" fontId="46" fillId="0" borderId="234" xfId="155" applyFont="1" applyBorder="1" applyAlignment="1">
      <alignment horizontal="right" vertical="center"/>
    </xf>
    <xf numFmtId="0" fontId="46" fillId="0" borderId="233" xfId="155" applyFont="1" applyBorder="1" applyAlignment="1">
      <alignment horizontal="right" vertical="center"/>
    </xf>
    <xf numFmtId="0" fontId="48" fillId="24" borderId="227" xfId="155" applyFont="1" applyFill="1" applyBorder="1" applyAlignment="1">
      <alignment horizontal="right" vertical="center"/>
    </xf>
    <xf numFmtId="0" fontId="48" fillId="24" borderId="225" xfId="155" applyFont="1" applyFill="1" applyBorder="1" applyAlignment="1">
      <alignment horizontal="right" vertical="center"/>
    </xf>
    <xf numFmtId="0" fontId="48" fillId="24" borderId="234" xfId="155" applyFont="1" applyFill="1" applyBorder="1" applyAlignment="1">
      <alignment horizontal="right" vertical="center"/>
    </xf>
    <xf numFmtId="0" fontId="48" fillId="24" borderId="233" xfId="155" applyFont="1" applyFill="1" applyBorder="1" applyAlignment="1">
      <alignment horizontal="right" vertical="center"/>
    </xf>
    <xf numFmtId="0" fontId="37" fillId="0" borderId="6" xfId="152" applyFont="1" applyBorder="1" applyAlignment="1">
      <alignment horizontal="center" vertical="center" textRotation="255" wrapText="1"/>
    </xf>
    <xf numFmtId="0" fontId="46" fillId="0" borderId="7" xfId="155" applyFont="1" applyBorder="1" applyAlignment="1">
      <alignment horizontal="left" vertical="center"/>
    </xf>
    <xf numFmtId="0" fontId="52" fillId="0" borderId="226" xfId="152" applyFont="1" applyBorder="1" applyAlignment="1">
      <alignment horizontal="center" vertical="center" wrapText="1"/>
    </xf>
    <xf numFmtId="0" fontId="52" fillId="0" borderId="232" xfId="152" applyFont="1" applyBorder="1" applyAlignment="1">
      <alignment horizontal="center" vertical="center"/>
    </xf>
    <xf numFmtId="0" fontId="37" fillId="0" borderId="0" xfId="152" applyFont="1" applyAlignment="1">
      <alignment horizontal="left" vertical="center" wrapText="1"/>
    </xf>
    <xf numFmtId="0" fontId="37" fillId="24" borderId="0" xfId="152" applyFont="1" applyFill="1" applyAlignment="1">
      <alignment horizontal="left" vertical="center" wrapText="1"/>
    </xf>
    <xf numFmtId="0" fontId="37" fillId="24" borderId="0" xfId="152" applyFont="1" applyFill="1" applyAlignment="1">
      <alignment vertical="center" wrapText="1"/>
    </xf>
    <xf numFmtId="0" fontId="37" fillId="0" borderId="259" xfId="153" applyFont="1" applyBorder="1" applyAlignment="1">
      <alignment horizontal="left" vertical="center"/>
    </xf>
    <xf numFmtId="0" fontId="37" fillId="0" borderId="261" xfId="153" applyFont="1" applyBorder="1" applyAlignment="1">
      <alignment horizontal="left" vertical="center"/>
    </xf>
    <xf numFmtId="0" fontId="37" fillId="0" borderId="260" xfId="153" applyFont="1" applyBorder="1" applyAlignment="1">
      <alignment horizontal="left" vertical="center"/>
    </xf>
    <xf numFmtId="0" fontId="37" fillId="0" borderId="262" xfId="153" applyFont="1" applyBorder="1" applyAlignment="1">
      <alignment horizontal="left" vertical="center"/>
    </xf>
    <xf numFmtId="0" fontId="37" fillId="0" borderId="263" xfId="153" applyFont="1" applyBorder="1" applyAlignment="1">
      <alignment horizontal="left" vertical="center"/>
    </xf>
    <xf numFmtId="0" fontId="37" fillId="0" borderId="264" xfId="153" applyFont="1" applyBorder="1" applyAlignment="1">
      <alignment horizontal="left" vertical="center"/>
    </xf>
    <xf numFmtId="0" fontId="37" fillId="0" borderId="6" xfId="153" applyFont="1" applyBorder="1" applyAlignment="1">
      <alignment horizontal="left" vertical="center" wrapText="1"/>
    </xf>
    <xf numFmtId="0" fontId="37" fillId="0" borderId="228" xfId="153" applyFont="1" applyBorder="1" applyAlignment="1">
      <alignment horizontal="center" vertical="center"/>
    </xf>
    <xf numFmtId="0" fontId="37" fillId="0" borderId="265" xfId="153" applyFont="1" applyBorder="1" applyAlignment="1">
      <alignment horizontal="left" vertical="center"/>
    </xf>
    <xf numFmtId="0" fontId="37" fillId="0" borderId="266" xfId="153" applyFont="1" applyBorder="1" applyAlignment="1">
      <alignment horizontal="left" vertical="center"/>
    </xf>
    <xf numFmtId="0" fontId="37" fillId="0" borderId="267" xfId="153" applyFont="1" applyBorder="1" applyAlignment="1">
      <alignment horizontal="left" vertical="center"/>
    </xf>
    <xf numFmtId="0" fontId="7" fillId="0" borderId="6" xfId="152" applyBorder="1" applyAlignment="1">
      <alignment horizontal="left" vertical="center" wrapText="1"/>
    </xf>
    <xf numFmtId="0" fontId="7" fillId="0" borderId="6" xfId="152" applyBorder="1" applyAlignment="1">
      <alignment horizontal="left" vertical="center"/>
    </xf>
    <xf numFmtId="0" fontId="37" fillId="0" borderId="6" xfId="153" applyFont="1" applyBorder="1" applyAlignment="1">
      <alignment horizontal="center" vertical="center" textRotation="255"/>
    </xf>
    <xf numFmtId="0" fontId="181" fillId="0" borderId="0" xfId="44" applyFont="1" applyAlignment="1">
      <alignment horizontal="left" vertical="top" wrapText="1"/>
    </xf>
    <xf numFmtId="0" fontId="181" fillId="0" borderId="0" xfId="44" applyFont="1" applyAlignment="1">
      <alignment horizontal="left" vertical="center" wrapText="1"/>
    </xf>
    <xf numFmtId="0" fontId="31" fillId="24" borderId="0" xfId="44" applyFont="1" applyFill="1" applyAlignment="1">
      <alignment horizontal="left" vertical="top" wrapText="1"/>
    </xf>
    <xf numFmtId="0" fontId="178" fillId="0" borderId="76" xfId="58" applyFont="1" applyBorder="1" applyAlignment="1">
      <alignment horizontal="left" vertical="center" shrinkToFit="1"/>
    </xf>
    <xf numFmtId="0" fontId="178" fillId="0" borderId="77" xfId="58" applyFont="1" applyBorder="1" applyAlignment="1">
      <alignment horizontal="left" vertical="center" shrinkToFit="1"/>
    </xf>
    <xf numFmtId="0" fontId="178" fillId="0" borderId="93" xfId="58" applyFont="1" applyBorder="1" applyAlignment="1">
      <alignment horizontal="left" vertical="center" shrinkToFit="1"/>
    </xf>
    <xf numFmtId="0" fontId="178" fillId="0" borderId="76" xfId="58" applyFont="1" applyBorder="1" applyAlignment="1">
      <alignment horizontal="center" vertical="center" shrinkToFit="1"/>
    </xf>
    <xf numFmtId="0" fontId="178" fillId="0" borderId="77" xfId="58" applyFont="1" applyBorder="1" applyAlignment="1">
      <alignment horizontal="center" vertical="center" shrinkToFit="1"/>
    </xf>
    <xf numFmtId="0" fontId="178" fillId="0" borderId="93" xfId="58" applyFont="1" applyBorder="1" applyAlignment="1">
      <alignment horizontal="center" vertical="center" shrinkToFit="1"/>
    </xf>
    <xf numFmtId="0" fontId="178" fillId="0" borderId="78" xfId="58" applyFont="1" applyBorder="1" applyAlignment="1">
      <alignment horizontal="left" vertical="center" shrinkToFit="1"/>
    </xf>
    <xf numFmtId="0" fontId="178" fillId="0" borderId="7" xfId="58" applyFont="1" applyBorder="1" applyAlignment="1">
      <alignment vertical="center" shrinkToFit="1"/>
    </xf>
    <xf numFmtId="0" fontId="178" fillId="0" borderId="224" xfId="58" applyFont="1" applyBorder="1" applyAlignment="1">
      <alignment vertical="center" shrinkToFit="1"/>
    </xf>
    <xf numFmtId="0" fontId="178" fillId="0" borderId="223" xfId="58" applyFont="1" applyBorder="1" applyAlignment="1">
      <alignment vertical="center" shrinkToFit="1"/>
    </xf>
    <xf numFmtId="0" fontId="178" fillId="0" borderId="7" xfId="58" applyFont="1" applyBorder="1" applyAlignment="1">
      <alignment horizontal="center" vertical="center" shrinkToFit="1"/>
    </xf>
    <xf numFmtId="0" fontId="178" fillId="0" borderId="224" xfId="58" applyFont="1" applyBorder="1" applyAlignment="1">
      <alignment horizontal="center" vertical="center" shrinkToFit="1"/>
    </xf>
    <xf numFmtId="0" fontId="178" fillId="0" borderId="223" xfId="58" applyFont="1" applyBorder="1" applyAlignment="1">
      <alignment horizontal="center" vertical="center" shrinkToFit="1"/>
    </xf>
    <xf numFmtId="0" fontId="178" fillId="0" borderId="64" xfId="58" applyFont="1" applyBorder="1" applyAlignment="1">
      <alignment vertical="center" shrinkToFit="1"/>
    </xf>
    <xf numFmtId="0" fontId="178" fillId="0" borderId="7" xfId="58" applyFont="1" applyBorder="1" applyAlignment="1">
      <alignment horizontal="left" vertical="center" shrinkToFit="1"/>
    </xf>
    <xf numFmtId="0" fontId="178" fillId="0" borderId="224" xfId="58" applyFont="1" applyBorder="1" applyAlignment="1">
      <alignment horizontal="left" vertical="center" shrinkToFit="1"/>
    </xf>
    <xf numFmtId="0" fontId="178" fillId="0" borderId="223" xfId="58" applyFont="1" applyBorder="1" applyAlignment="1">
      <alignment horizontal="left" vertical="center" shrinkToFit="1"/>
    </xf>
    <xf numFmtId="0" fontId="178" fillId="0" borderId="64" xfId="58" applyFont="1" applyBorder="1" applyAlignment="1">
      <alignment horizontal="left" vertical="center" shrinkToFit="1"/>
    </xf>
    <xf numFmtId="0" fontId="178" fillId="0" borderId="7" xfId="58" applyFont="1" applyBorder="1" applyAlignment="1">
      <alignment horizontal="center" vertical="center" wrapText="1" shrinkToFit="1"/>
    </xf>
    <xf numFmtId="0" fontId="178" fillId="0" borderId="224" xfId="58" applyFont="1" applyBorder="1" applyAlignment="1">
      <alignment horizontal="center" vertical="center" wrapText="1" shrinkToFit="1"/>
    </xf>
    <xf numFmtId="0" fontId="178" fillId="0" borderId="223" xfId="58" applyFont="1" applyBorder="1" applyAlignment="1">
      <alignment horizontal="center" vertical="center" wrapText="1" shrinkToFit="1"/>
    </xf>
    <xf numFmtId="0" fontId="51" fillId="24" borderId="224" xfId="58" applyFont="1" applyFill="1" applyBorder="1" applyAlignment="1">
      <alignment horizontal="left" vertical="center" shrinkToFit="1"/>
    </xf>
    <xf numFmtId="0" fontId="51" fillId="24" borderId="223" xfId="58" applyFont="1" applyFill="1" applyBorder="1" applyAlignment="1">
      <alignment horizontal="left" vertical="center" shrinkToFit="1"/>
    </xf>
    <xf numFmtId="0" fontId="51" fillId="24" borderId="234" xfId="58" applyFont="1" applyFill="1" applyBorder="1" applyAlignment="1">
      <alignment horizontal="center" vertical="center" wrapText="1" shrinkToFit="1"/>
    </xf>
    <xf numFmtId="0" fontId="51" fillId="24" borderId="232" xfId="58" applyFont="1" applyFill="1" applyBorder="1" applyAlignment="1">
      <alignment horizontal="center" vertical="center" shrinkToFit="1"/>
    </xf>
    <xf numFmtId="0" fontId="51" fillId="24" borderId="233" xfId="58" applyFont="1" applyFill="1" applyBorder="1" applyAlignment="1">
      <alignment horizontal="center" vertical="center" shrinkToFit="1"/>
    </xf>
    <xf numFmtId="0" fontId="178" fillId="0" borderId="234" xfId="58" applyFont="1" applyBorder="1" applyAlignment="1">
      <alignment horizontal="center" vertical="center" shrinkToFit="1"/>
    </xf>
    <xf numFmtId="0" fontId="178" fillId="0" borderId="232" xfId="58" applyFont="1" applyBorder="1" applyAlignment="1">
      <alignment horizontal="center" vertical="center" shrinkToFit="1"/>
    </xf>
    <xf numFmtId="0" fontId="178" fillId="0" borderId="233" xfId="58" applyFont="1" applyBorder="1" applyAlignment="1">
      <alignment horizontal="center" vertical="center" shrinkToFit="1"/>
    </xf>
    <xf numFmtId="0" fontId="178" fillId="0" borderId="6" xfId="58" applyFont="1" applyBorder="1" applyAlignment="1">
      <alignment horizontal="left" vertical="center" shrinkToFit="1"/>
    </xf>
    <xf numFmtId="0" fontId="178" fillId="0" borderId="64" xfId="58" applyFont="1" applyBorder="1" applyAlignment="1">
      <alignment horizontal="center" vertical="center" shrinkToFit="1"/>
    </xf>
    <xf numFmtId="0" fontId="178" fillId="0" borderId="233" xfId="58" applyFont="1" applyBorder="1" applyAlignment="1">
      <alignment horizontal="left" vertical="center" shrinkToFit="1"/>
    </xf>
    <xf numFmtId="0" fontId="178" fillId="0" borderId="238" xfId="58" applyFont="1" applyBorder="1" applyAlignment="1">
      <alignment horizontal="left" vertical="center" shrinkToFit="1"/>
    </xf>
    <xf numFmtId="0" fontId="178" fillId="0" borderId="227" xfId="58" applyFont="1" applyBorder="1" applyAlignment="1">
      <alignment horizontal="left" vertical="center" shrinkToFit="1"/>
    </xf>
    <xf numFmtId="0" fontId="178" fillId="0" borderId="226" xfId="58" applyFont="1" applyBorder="1" applyAlignment="1">
      <alignment horizontal="left" vertical="center" shrinkToFit="1"/>
    </xf>
    <xf numFmtId="0" fontId="178" fillId="0" borderId="225" xfId="58" applyFont="1" applyBorder="1" applyAlignment="1">
      <alignment horizontal="left" vertical="center" shrinkToFit="1"/>
    </xf>
    <xf numFmtId="0" fontId="178" fillId="0" borderId="7" xfId="58" applyFont="1" applyBorder="1" applyAlignment="1">
      <alignment horizontal="left" vertical="center" wrapText="1" shrinkToFit="1"/>
    </xf>
    <xf numFmtId="0" fontId="178" fillId="0" borderId="28" xfId="58" applyFont="1" applyBorder="1" applyAlignment="1">
      <alignment horizontal="left" vertical="center" shrinkToFit="1"/>
    </xf>
    <xf numFmtId="0" fontId="178" fillId="0" borderId="29" xfId="58" applyFont="1" applyBorder="1" applyAlignment="1">
      <alignment horizontal="left" vertical="center" shrinkToFit="1"/>
    </xf>
    <xf numFmtId="0" fontId="178" fillId="0" borderId="98" xfId="58" applyFont="1" applyBorder="1" applyAlignment="1">
      <alignment horizontal="left" vertical="center" shrinkToFit="1"/>
    </xf>
    <xf numFmtId="0" fontId="178" fillId="0" borderId="30" xfId="58" applyFont="1" applyBorder="1" applyAlignment="1">
      <alignment horizontal="left" vertical="center" shrinkToFit="1"/>
    </xf>
    <xf numFmtId="0" fontId="178" fillId="0" borderId="0" xfId="58" applyFont="1" applyBorder="1" applyAlignment="1">
      <alignment horizontal="left" vertical="center" shrinkToFit="1"/>
    </xf>
    <xf numFmtId="0" fontId="178" fillId="0" borderId="5" xfId="58" applyFont="1" applyBorder="1" applyAlignment="1">
      <alignment horizontal="left" vertical="center" shrinkToFit="1"/>
    </xf>
    <xf numFmtId="0" fontId="178" fillId="0" borderId="31" xfId="58" applyFont="1" applyBorder="1" applyAlignment="1">
      <alignment horizontal="left" vertical="center" shrinkToFit="1"/>
    </xf>
    <xf numFmtId="0" fontId="178" fillId="0" borderId="27" xfId="58" applyFont="1" applyBorder="1" applyAlignment="1">
      <alignment horizontal="left" vertical="center" shrinkToFit="1"/>
    </xf>
    <xf numFmtId="0" fontId="178" fillId="0" borderId="73" xfId="58" applyFont="1" applyBorder="1" applyAlignment="1">
      <alignment horizontal="left" vertical="center" shrinkToFit="1"/>
    </xf>
    <xf numFmtId="0" fontId="178" fillId="0" borderId="58" xfId="58" applyFont="1" applyBorder="1" applyAlignment="1">
      <alignment horizontal="left" vertical="center" shrinkToFit="1"/>
    </xf>
    <xf numFmtId="0" fontId="178" fillId="0" borderId="286" xfId="58" applyFont="1" applyBorder="1" applyAlignment="1">
      <alignment horizontal="left" vertical="center" shrinkToFit="1"/>
    </xf>
    <xf numFmtId="0" fontId="178" fillId="0" borderId="286" xfId="44" applyFont="1" applyBorder="1" applyAlignment="1">
      <alignment horizontal="left" vertical="center" shrinkToFit="1"/>
    </xf>
    <xf numFmtId="0" fontId="178" fillId="0" borderId="0" xfId="44" applyFont="1" applyBorder="1" applyAlignment="1">
      <alignment horizontal="left" vertical="center" shrinkToFit="1"/>
    </xf>
    <xf numFmtId="0" fontId="178" fillId="0" borderId="5" xfId="44" applyFont="1" applyBorder="1" applyAlignment="1">
      <alignment horizontal="left" vertical="center" shrinkToFit="1"/>
    </xf>
    <xf numFmtId="0" fontId="178" fillId="0" borderId="168" xfId="44" applyFont="1" applyBorder="1" applyAlignment="1">
      <alignment horizontal="left" vertical="center" shrinkToFit="1"/>
    </xf>
    <xf numFmtId="0" fontId="178" fillId="0" borderId="27" xfId="44" applyFont="1" applyBorder="1" applyAlignment="1">
      <alignment horizontal="left" vertical="center" shrinkToFit="1"/>
    </xf>
    <xf numFmtId="0" fontId="178" fillId="0" borderId="73" xfId="44" applyFont="1" applyBorder="1" applyAlignment="1">
      <alignment horizontal="left" vertical="center" shrinkToFit="1"/>
    </xf>
    <xf numFmtId="0" fontId="178" fillId="0" borderId="323" xfId="58" applyFont="1" applyBorder="1" applyAlignment="1">
      <alignment horizontal="left" vertical="center" shrinkToFit="1"/>
    </xf>
    <xf numFmtId="0" fontId="178" fillId="0" borderId="324" xfId="58" applyFont="1" applyBorder="1" applyAlignment="1">
      <alignment horizontal="left" vertical="center" shrinkToFit="1"/>
    </xf>
    <xf numFmtId="0" fontId="178" fillId="0" borderId="325" xfId="58" applyFont="1" applyBorder="1" applyAlignment="1">
      <alignment horizontal="left" vertical="center" shrinkToFit="1"/>
    </xf>
    <xf numFmtId="0" fontId="178" fillId="0" borderId="255" xfId="58" applyFont="1" applyBorder="1" applyAlignment="1">
      <alignment horizontal="left" vertical="center" shrinkToFit="1"/>
    </xf>
    <xf numFmtId="0" fontId="178" fillId="0" borderId="254" xfId="58" applyFont="1" applyBorder="1" applyAlignment="1">
      <alignment horizontal="left" vertical="center" shrinkToFit="1"/>
    </xf>
    <xf numFmtId="0" fontId="178" fillId="0" borderId="253" xfId="58" applyFont="1" applyBorder="1" applyAlignment="1">
      <alignment horizontal="left" vertical="center" shrinkToFit="1"/>
    </xf>
    <xf numFmtId="0" fontId="178" fillId="0" borderId="255" xfId="44" applyFont="1" applyBorder="1" applyAlignment="1">
      <alignment horizontal="left" vertical="center" shrinkToFit="1"/>
    </xf>
    <xf numFmtId="0" fontId="178" fillId="0" borderId="254" xfId="44" applyFont="1" applyBorder="1" applyAlignment="1">
      <alignment horizontal="left" vertical="center" shrinkToFit="1"/>
    </xf>
    <xf numFmtId="0" fontId="178" fillId="0" borderId="253" xfId="44" applyFont="1" applyBorder="1" applyAlignment="1">
      <alignment horizontal="left" vertical="center" shrinkToFit="1"/>
    </xf>
    <xf numFmtId="0" fontId="178" fillId="0" borderId="241" xfId="44" applyFont="1" applyBorder="1" applyAlignment="1">
      <alignment horizontal="left" vertical="center" shrinkToFit="1"/>
    </xf>
    <xf numFmtId="0" fontId="178" fillId="0" borderId="240" xfId="44" applyFont="1" applyBorder="1" applyAlignment="1">
      <alignment horizontal="left" vertical="center" shrinkToFit="1"/>
    </xf>
    <xf numFmtId="0" fontId="178" fillId="0" borderId="242" xfId="44" applyFont="1" applyBorder="1" applyAlignment="1">
      <alignment horizontal="left" vertical="center" shrinkToFit="1"/>
    </xf>
    <xf numFmtId="0" fontId="178" fillId="0" borderId="324" xfId="44" applyFont="1" applyBorder="1" applyAlignment="1">
      <alignment horizontal="left" vertical="center" shrinkToFit="1"/>
    </xf>
    <xf numFmtId="0" fontId="178" fillId="0" borderId="325" xfId="44" applyFont="1" applyBorder="1" applyAlignment="1">
      <alignment horizontal="left" vertical="center" shrinkToFit="1"/>
    </xf>
    <xf numFmtId="0" fontId="178" fillId="0" borderId="58" xfId="58" applyFont="1" applyBorder="1" applyAlignment="1">
      <alignment horizontal="left" vertical="center" wrapText="1" shrinkToFit="1"/>
    </xf>
    <xf numFmtId="0" fontId="178" fillId="0" borderId="56" xfId="58" applyFont="1" applyBorder="1" applyAlignment="1">
      <alignment horizontal="left" vertical="center" shrinkToFit="1"/>
    </xf>
    <xf numFmtId="0" fontId="178" fillId="0" borderId="57" xfId="58" applyFont="1" applyBorder="1" applyAlignment="1">
      <alignment horizontal="left" vertical="center" shrinkToFit="1"/>
    </xf>
    <xf numFmtId="0" fontId="178" fillId="0" borderId="55" xfId="58" applyFont="1" applyBorder="1" applyAlignment="1">
      <alignment horizontal="center" vertical="center" shrinkToFit="1"/>
    </xf>
    <xf numFmtId="0" fontId="178" fillId="0" borderId="56" xfId="58" applyFont="1" applyBorder="1" applyAlignment="1">
      <alignment horizontal="center" vertical="center" shrinkToFit="1"/>
    </xf>
    <xf numFmtId="0" fontId="178" fillId="0" borderId="57" xfId="58" applyFont="1" applyBorder="1" applyAlignment="1">
      <alignment horizontal="center" vertical="center" shrinkToFit="1"/>
    </xf>
    <xf numFmtId="0" fontId="178" fillId="0" borderId="55" xfId="58" applyFont="1" applyBorder="1" applyAlignment="1">
      <alignment horizontal="left" vertical="center" shrinkToFit="1"/>
    </xf>
    <xf numFmtId="0" fontId="178" fillId="0" borderId="115" xfId="58" applyFont="1" applyBorder="1" applyAlignment="1">
      <alignment horizontal="left" vertical="center" shrinkToFit="1"/>
    </xf>
    <xf numFmtId="0" fontId="178" fillId="0" borderId="268" xfId="59" applyFont="1" applyBorder="1" applyAlignment="1">
      <alignment horizontal="left" vertical="center" shrinkToFit="1"/>
    </xf>
    <xf numFmtId="0" fontId="178" fillId="0" borderId="121" xfId="59" applyFont="1" applyBorder="1" applyAlignment="1">
      <alignment horizontal="left" vertical="center" shrinkToFit="1"/>
    </xf>
    <xf numFmtId="0" fontId="178" fillId="0" borderId="157" xfId="59" applyFont="1" applyBorder="1" applyAlignment="1">
      <alignment horizontal="left" vertical="center" shrinkToFit="1"/>
    </xf>
    <xf numFmtId="0" fontId="178" fillId="0" borderId="269" xfId="58" applyFont="1" applyBorder="1" applyAlignment="1">
      <alignment horizontal="center" vertical="center" shrinkToFit="1"/>
    </xf>
    <xf numFmtId="0" fontId="178" fillId="0" borderId="270" xfId="58" applyFont="1" applyBorder="1" applyAlignment="1">
      <alignment horizontal="center" vertical="center" shrinkToFit="1"/>
    </xf>
    <xf numFmtId="0" fontId="178" fillId="0" borderId="271" xfId="58" applyFont="1" applyBorder="1" applyAlignment="1">
      <alignment horizontal="center" vertical="center" shrinkToFit="1"/>
    </xf>
    <xf numFmtId="0" fontId="178" fillId="0" borderId="269" xfId="44" applyFont="1" applyBorder="1" applyAlignment="1">
      <alignment horizontal="center" vertical="center" shrinkToFit="1"/>
    </xf>
    <xf numFmtId="0" fontId="178" fillId="0" borderId="270" xfId="44" applyFont="1" applyBorder="1" applyAlignment="1">
      <alignment horizontal="center" vertical="center" shrinkToFit="1"/>
    </xf>
    <xf numFmtId="0" fontId="178" fillId="0" borderId="271" xfId="44" applyFont="1" applyBorder="1" applyAlignment="1">
      <alignment horizontal="center" vertical="center" shrinkToFit="1"/>
    </xf>
    <xf numFmtId="0" fontId="178" fillId="0" borderId="120" xfId="58" applyFont="1" applyBorder="1" applyAlignment="1">
      <alignment horizontal="left" vertical="center" shrinkToFit="1"/>
    </xf>
    <xf numFmtId="0" fontId="178" fillId="0" borderId="121" xfId="58" applyFont="1" applyBorder="1" applyAlignment="1">
      <alignment horizontal="left" vertical="center" shrinkToFit="1"/>
    </xf>
    <xf numFmtId="0" fontId="178" fillId="0" borderId="157" xfId="58" applyFont="1" applyBorder="1" applyAlignment="1">
      <alignment horizontal="left" vertical="center" shrinkToFit="1"/>
    </xf>
    <xf numFmtId="0" fontId="179" fillId="0" borderId="0" xfId="58" applyFont="1" applyAlignment="1">
      <alignment horizontal="center" vertical="center"/>
    </xf>
    <xf numFmtId="0" fontId="178" fillId="0" borderId="28" xfId="58" applyFont="1" applyBorder="1" applyAlignment="1">
      <alignment horizontal="center" vertical="center" shrinkToFit="1"/>
    </xf>
    <xf numFmtId="0" fontId="178" fillId="0" borderId="29" xfId="58" applyFont="1" applyBorder="1" applyAlignment="1">
      <alignment horizontal="center" vertical="center" shrinkToFit="1"/>
    </xf>
    <xf numFmtId="0" fontId="178" fillId="0" borderId="98" xfId="58" applyFont="1" applyBorder="1" applyAlignment="1">
      <alignment horizontal="center" vertical="center" shrinkToFit="1"/>
    </xf>
    <xf numFmtId="0" fontId="178" fillId="0" borderId="99" xfId="58" applyFont="1" applyBorder="1" applyAlignment="1">
      <alignment horizontal="center" vertical="center" shrinkToFit="1"/>
    </xf>
    <xf numFmtId="0" fontId="178" fillId="0" borderId="100" xfId="58" applyFont="1" applyBorder="1" applyAlignment="1">
      <alignment horizontal="center" vertical="center" shrinkToFit="1"/>
    </xf>
    <xf numFmtId="0" fontId="178" fillId="0" borderId="101" xfId="58" applyFont="1" applyBorder="1" applyAlignment="1">
      <alignment horizontal="center" vertical="center" shrinkToFit="1"/>
    </xf>
    <xf numFmtId="0" fontId="178" fillId="0" borderId="58" xfId="58" applyFont="1" applyBorder="1" applyAlignment="1">
      <alignment horizontal="center" vertical="center" shrinkToFit="1"/>
    </xf>
    <xf numFmtId="0" fontId="178" fillId="0" borderId="102" xfId="58" applyFont="1" applyBorder="1" applyAlignment="1">
      <alignment horizontal="center" vertical="center" shrinkToFit="1"/>
    </xf>
    <xf numFmtId="0" fontId="178" fillId="0" borderId="58" xfId="58" applyFont="1" applyBorder="1" applyAlignment="1">
      <alignment horizontal="center" vertical="center" wrapText="1" shrinkToFit="1"/>
    </xf>
    <xf numFmtId="0" fontId="178" fillId="0" borderId="29" xfId="44" applyFont="1" applyBorder="1" applyAlignment="1">
      <alignment horizontal="center" vertical="center" shrinkToFit="1"/>
    </xf>
    <xf numFmtId="0" fontId="178" fillId="0" borderId="98" xfId="44" applyFont="1" applyBorder="1" applyAlignment="1">
      <alignment horizontal="center" vertical="center" shrinkToFit="1"/>
    </xf>
    <xf numFmtId="0" fontId="178" fillId="0" borderId="102" xfId="44" applyFont="1" applyBorder="1" applyAlignment="1">
      <alignment horizontal="center" vertical="center" shrinkToFit="1"/>
    </xf>
    <xf numFmtId="0" fontId="178" fillId="0" borderId="100" xfId="44" applyFont="1" applyBorder="1" applyAlignment="1">
      <alignment horizontal="center" vertical="center" shrinkToFit="1"/>
    </xf>
    <xf numFmtId="0" fontId="178" fillId="0" borderId="101" xfId="44" applyFont="1" applyBorder="1" applyAlignment="1">
      <alignment horizontal="center" vertical="center" shrinkToFit="1"/>
    </xf>
    <xf numFmtId="0" fontId="178" fillId="0" borderId="173" xfId="58" applyFont="1" applyBorder="1" applyAlignment="1">
      <alignment horizontal="center" vertical="center" shrinkToFit="1"/>
    </xf>
    <xf numFmtId="0" fontId="178" fillId="0" borderId="171" xfId="58" applyFont="1" applyBorder="1" applyAlignment="1">
      <alignment horizontal="center" vertical="center" shrinkToFit="1"/>
    </xf>
    <xf numFmtId="0" fontId="178" fillId="0" borderId="126" xfId="58" applyFont="1" applyBorder="1" applyAlignment="1">
      <alignment horizontal="center" vertical="center" shrinkToFit="1"/>
    </xf>
    <xf numFmtId="0" fontId="178" fillId="0" borderId="125" xfId="58" applyFont="1" applyBorder="1" applyAlignment="1">
      <alignment horizontal="center" vertical="center" shrinkToFit="1"/>
    </xf>
    <xf numFmtId="0" fontId="178" fillId="0" borderId="116" xfId="58" applyFont="1" applyBorder="1" applyAlignment="1">
      <alignment horizontal="center" vertical="center" shrinkToFit="1"/>
    </xf>
    <xf numFmtId="0" fontId="178" fillId="0" borderId="117" xfId="58" applyFont="1" applyBorder="1" applyAlignment="1">
      <alignment horizontal="center" vertical="center" shrinkToFit="1"/>
    </xf>
    <xf numFmtId="0" fontId="178" fillId="0" borderId="144" xfId="58" applyFont="1" applyBorder="1" applyAlignment="1">
      <alignment horizontal="center" vertical="center" shrinkToFit="1"/>
    </xf>
    <xf numFmtId="0" fontId="178" fillId="0" borderId="120" xfId="58" applyFont="1" applyBorder="1" applyAlignment="1">
      <alignment horizontal="left" vertical="center" wrapText="1"/>
    </xf>
    <xf numFmtId="0" fontId="178" fillId="0" borderId="121" xfId="44" applyFont="1" applyBorder="1" applyAlignment="1">
      <alignment horizontal="left" vertical="center"/>
    </xf>
    <xf numFmtId="0" fontId="178" fillId="0" borderId="157" xfId="44" applyFont="1" applyBorder="1" applyAlignment="1">
      <alignment horizontal="left" vertical="center"/>
    </xf>
    <xf numFmtId="0" fontId="178" fillId="0" borderId="120" xfId="58" applyFont="1" applyBorder="1" applyAlignment="1">
      <alignment horizontal="center" vertical="center" shrinkToFit="1"/>
    </xf>
    <xf numFmtId="0" fontId="178" fillId="0" borderId="121" xfId="58" applyFont="1" applyBorder="1" applyAlignment="1">
      <alignment horizontal="center" vertical="center" shrinkToFit="1"/>
    </xf>
    <xf numFmtId="0" fontId="178" fillId="0" borderId="122" xfId="58" applyFont="1" applyBorder="1" applyAlignment="1">
      <alignment horizontal="center" vertical="center" shrinkToFit="1"/>
    </xf>
    <xf numFmtId="0" fontId="77" fillId="0" borderId="7" xfId="147" applyFont="1" applyBorder="1" applyAlignment="1">
      <alignment horizontal="left" vertical="center" wrapText="1"/>
    </xf>
    <xf numFmtId="0" fontId="77" fillId="0" borderId="224" xfId="147" applyFont="1" applyBorder="1" applyAlignment="1">
      <alignment horizontal="left" vertical="center" wrapText="1"/>
    </xf>
    <xf numFmtId="0" fontId="77" fillId="0" borderId="223" xfId="147" applyFont="1" applyBorder="1" applyAlignment="1">
      <alignment horizontal="left" vertical="center" wrapText="1"/>
    </xf>
    <xf numFmtId="0" fontId="131" fillId="0" borderId="0" xfId="147" applyFont="1" applyAlignment="1">
      <alignment horizontal="right" vertical="center"/>
    </xf>
    <xf numFmtId="0" fontId="76" fillId="0" borderId="0" xfId="147" applyFont="1" applyAlignment="1">
      <alignment horizontal="center" vertical="center" wrapText="1"/>
    </xf>
    <xf numFmtId="0" fontId="76" fillId="0" borderId="0" xfId="147" applyFont="1" applyAlignment="1">
      <alignment horizontal="center" vertical="center"/>
    </xf>
    <xf numFmtId="0" fontId="76" fillId="0" borderId="7" xfId="147" applyFont="1" applyBorder="1">
      <alignment vertical="center"/>
    </xf>
    <xf numFmtId="0" fontId="76" fillId="0" borderId="224" xfId="147" applyFont="1" applyBorder="1">
      <alignment vertical="center"/>
    </xf>
    <xf numFmtId="0" fontId="76" fillId="0" borderId="223" xfId="147" applyFont="1" applyBorder="1">
      <alignment vertical="center"/>
    </xf>
    <xf numFmtId="0" fontId="77" fillId="0" borderId="7" xfId="147" applyFont="1" applyBorder="1" applyAlignment="1">
      <alignment horizontal="center" vertical="center"/>
    </xf>
    <xf numFmtId="0" fontId="77" fillId="0" borderId="224" xfId="147" applyFont="1" applyBorder="1" applyAlignment="1">
      <alignment horizontal="center" vertical="center"/>
    </xf>
    <xf numFmtId="0" fontId="77" fillId="0" borderId="223" xfId="147" applyFont="1" applyBorder="1" applyAlignment="1">
      <alignment horizontal="center" vertical="center"/>
    </xf>
    <xf numFmtId="0" fontId="182" fillId="0" borderId="0" xfId="147" applyFont="1">
      <alignment vertical="center"/>
    </xf>
    <xf numFmtId="0" fontId="77" fillId="0" borderId="228" xfId="147" applyFont="1" applyBorder="1" applyAlignment="1">
      <alignment vertical="center" wrapText="1"/>
    </xf>
    <xf numFmtId="0" fontId="77" fillId="0" borderId="52" xfId="147" applyFont="1" applyBorder="1" applyAlignment="1">
      <alignment vertical="center" wrapText="1"/>
    </xf>
    <xf numFmtId="0" fontId="77" fillId="0" borderId="228" xfId="147" applyFont="1" applyBorder="1" applyAlignment="1">
      <alignment horizontal="center" vertical="center" wrapText="1"/>
    </xf>
    <xf numFmtId="0" fontId="77" fillId="0" borderId="52" xfId="147" applyFont="1" applyBorder="1" applyAlignment="1">
      <alignment horizontal="center" vertical="center" wrapText="1"/>
    </xf>
    <xf numFmtId="0" fontId="77" fillId="0" borderId="228" xfId="147" applyFont="1" applyBorder="1">
      <alignment vertical="center"/>
    </xf>
    <xf numFmtId="0" fontId="77" fillId="0" borderId="52" xfId="147" applyFont="1" applyBorder="1">
      <alignment vertical="center"/>
    </xf>
    <xf numFmtId="0" fontId="77" fillId="0" borderId="228" xfId="147" applyFont="1" applyBorder="1" applyAlignment="1">
      <alignment horizontal="center" vertical="center"/>
    </xf>
    <xf numFmtId="0" fontId="77" fillId="0" borderId="52" xfId="147" applyFont="1" applyBorder="1" applyAlignment="1">
      <alignment horizontal="center" vertical="center"/>
    </xf>
    <xf numFmtId="0" fontId="77" fillId="0" borderId="238" xfId="147" applyFont="1" applyBorder="1" applyAlignment="1">
      <alignment horizontal="center" vertical="center"/>
    </xf>
    <xf numFmtId="0" fontId="77" fillId="0" borderId="238" xfId="147" applyFont="1" applyBorder="1">
      <alignment vertical="center"/>
    </xf>
    <xf numFmtId="0" fontId="77" fillId="0" borderId="0" xfId="147" applyFont="1" applyAlignment="1">
      <alignment horizontal="left" vertical="center" wrapText="1"/>
    </xf>
    <xf numFmtId="0" fontId="77" fillId="0" borderId="0" xfId="147" applyFont="1" applyAlignment="1">
      <alignment horizontal="left" vertical="center"/>
    </xf>
    <xf numFmtId="0" fontId="50" fillId="0" borderId="0" xfId="59" applyFont="1" applyAlignment="1">
      <alignment horizontal="center" vertical="center"/>
    </xf>
    <xf numFmtId="0" fontId="54" fillId="0" borderId="95" xfId="59" applyFont="1" applyBorder="1" applyAlignment="1">
      <alignment horizontal="distributed" vertical="center" indent="1"/>
    </xf>
    <xf numFmtId="0" fontId="54" fillId="0" borderId="83" xfId="59" applyFont="1" applyBorder="1" applyAlignment="1">
      <alignment horizontal="distributed" vertical="center" indent="1"/>
    </xf>
    <xf numFmtId="0" fontId="54" fillId="0" borderId="83" xfId="59" applyFont="1" applyBorder="1" applyAlignment="1">
      <alignment horizontal="left" vertical="center" indent="1"/>
    </xf>
    <xf numFmtId="0" fontId="54" fillId="0" borderId="107" xfId="59" applyFont="1" applyBorder="1" applyAlignment="1">
      <alignment horizontal="left" vertical="center" indent="1"/>
    </xf>
    <xf numFmtId="0" fontId="54" fillId="0" borderId="50" xfId="59" applyFont="1" applyBorder="1" applyAlignment="1">
      <alignment horizontal="distributed" vertical="center" indent="1"/>
    </xf>
    <xf numFmtId="0" fontId="54" fillId="0" borderId="6" xfId="59" applyFont="1" applyBorder="1" applyAlignment="1">
      <alignment horizontal="distributed" vertical="center" indent="1"/>
    </xf>
    <xf numFmtId="0" fontId="54" fillId="0" borderId="6" xfId="59" applyFont="1" applyBorder="1" applyAlignment="1">
      <alignment horizontal="left" vertical="center" indent="1"/>
    </xf>
    <xf numFmtId="0" fontId="54" fillId="0" borderId="108" xfId="59" applyFont="1" applyBorder="1" applyAlignment="1">
      <alignment horizontal="left" vertical="center" indent="1"/>
    </xf>
    <xf numFmtId="0" fontId="54" fillId="0" borderId="50" xfId="59" applyFont="1" applyBorder="1" applyAlignment="1">
      <alignment horizontal="center" vertical="center"/>
    </xf>
    <xf numFmtId="0" fontId="54" fillId="0" borderId="6" xfId="59" applyFont="1" applyBorder="1" applyAlignment="1">
      <alignment horizontal="center" vertical="center"/>
    </xf>
    <xf numFmtId="0" fontId="54" fillId="0" borderId="71" xfId="59" applyFont="1" applyBorder="1" applyAlignment="1">
      <alignment horizontal="center" vertical="center"/>
    </xf>
    <xf numFmtId="0" fontId="54" fillId="0" borderId="10" xfId="59" applyFont="1" applyBorder="1" applyAlignment="1">
      <alignment horizontal="center" vertical="center"/>
    </xf>
    <xf numFmtId="0" fontId="54" fillId="0" borderId="108" xfId="59" applyFont="1" applyBorder="1" applyAlignment="1">
      <alignment horizontal="center" vertical="center"/>
    </xf>
    <xf numFmtId="0" fontId="54" fillId="0" borderId="88" xfId="59" applyFont="1" applyBorder="1" applyAlignment="1">
      <alignment horizontal="center" vertical="center"/>
    </xf>
    <xf numFmtId="0" fontId="54" fillId="0" borderId="10" xfId="59" applyFont="1" applyBorder="1" applyAlignment="1">
      <alignment horizontal="distributed" vertical="center" indent="1"/>
    </xf>
    <xf numFmtId="0" fontId="54" fillId="0" borderId="109" xfId="59" applyFont="1" applyBorder="1" applyAlignment="1">
      <alignment horizontal="center" vertical="center" textRotation="255"/>
    </xf>
    <xf numFmtId="0" fontId="54" fillId="0" borderId="110" xfId="59" applyFont="1" applyBorder="1" applyAlignment="1">
      <alignment horizontal="center" vertical="center" textRotation="255"/>
    </xf>
    <xf numFmtId="0" fontId="54" fillId="0" borderId="50" xfId="59" applyFont="1" applyBorder="1" applyAlignment="1">
      <alignment horizontal="center" vertical="center" textRotation="255"/>
    </xf>
    <xf numFmtId="0" fontId="54" fillId="0" borderId="6" xfId="59" applyFont="1" applyBorder="1" applyAlignment="1">
      <alignment horizontal="center" vertical="center" textRotation="255"/>
    </xf>
    <xf numFmtId="0" fontId="54" fillId="0" borderId="113" xfId="59" applyFont="1" applyBorder="1" applyAlignment="1">
      <alignment horizontal="center" vertical="center" textRotation="255"/>
    </xf>
    <xf numFmtId="0" fontId="54" fillId="0" borderId="51" xfId="59" applyFont="1" applyBorder="1" applyAlignment="1">
      <alignment horizontal="center" vertical="center" textRotation="255"/>
    </xf>
    <xf numFmtId="0" fontId="54" fillId="0" borderId="110" xfId="59" applyFont="1" applyBorder="1" applyAlignment="1">
      <alignment horizontal="center" vertical="center" wrapText="1"/>
    </xf>
    <xf numFmtId="0" fontId="54" fillId="0" borderId="6" xfId="59" applyFont="1" applyBorder="1" applyAlignment="1">
      <alignment horizontal="center" vertical="center" wrapText="1"/>
    </xf>
    <xf numFmtId="0" fontId="54" fillId="0" borderId="111" xfId="59" applyFont="1" applyBorder="1" applyAlignment="1">
      <alignment horizontal="center" vertical="center"/>
    </xf>
    <xf numFmtId="0" fontId="54" fillId="0" borderId="106" xfId="59" applyFont="1" applyBorder="1" applyAlignment="1">
      <alignment horizontal="center" vertical="center"/>
    </xf>
    <xf numFmtId="0" fontId="54" fillId="0" borderId="104" xfId="59" applyFont="1" applyBorder="1" applyAlignment="1">
      <alignment horizontal="center" vertical="center"/>
    </xf>
    <xf numFmtId="0" fontId="54" fillId="0" borderId="4" xfId="59" applyFont="1" applyBorder="1" applyAlignment="1">
      <alignment horizontal="center" vertical="center"/>
    </xf>
    <xf numFmtId="0" fontId="54" fillId="0" borderId="0" xfId="59" applyFont="1" applyAlignment="1">
      <alignment horizontal="center" vertical="center"/>
    </xf>
    <xf numFmtId="0" fontId="54" fillId="0" borderId="5" xfId="59" applyFont="1" applyBorder="1" applyAlignment="1">
      <alignment horizontal="center" vertical="center"/>
    </xf>
    <xf numFmtId="0" fontId="54" fillId="0" borderId="17" xfId="59" applyFont="1" applyBorder="1" applyAlignment="1">
      <alignment horizontal="center" vertical="center"/>
    </xf>
    <xf numFmtId="0" fontId="54" fillId="0" borderId="15" xfId="59" applyFont="1" applyBorder="1" applyAlignment="1">
      <alignment horizontal="center" vertical="center"/>
    </xf>
    <xf numFmtId="0" fontId="54" fillId="0" borderId="16" xfId="59" applyFont="1" applyBorder="1" applyAlignment="1">
      <alignment horizontal="center" vertical="center"/>
    </xf>
    <xf numFmtId="0" fontId="54" fillId="0" borderId="110" xfId="59" applyFont="1" applyBorder="1" applyAlignment="1">
      <alignment horizontal="center" vertical="center"/>
    </xf>
    <xf numFmtId="0" fontId="54" fillId="0" borderId="7" xfId="59" applyFont="1" applyBorder="1" applyAlignment="1">
      <alignment horizontal="center" vertical="center" wrapText="1"/>
    </xf>
    <xf numFmtId="0" fontId="54" fillId="0" borderId="8" xfId="59" applyFont="1" applyBorder="1" applyAlignment="1">
      <alignment horizontal="center" vertical="center" wrapText="1"/>
    </xf>
    <xf numFmtId="0" fontId="54" fillId="0" borderId="9" xfId="59" applyFont="1" applyBorder="1" applyAlignment="1">
      <alignment horizontal="center" vertical="center" wrapText="1"/>
    </xf>
    <xf numFmtId="0" fontId="54" fillId="0" borderId="7" xfId="59" applyFont="1" applyBorder="1" applyAlignment="1">
      <alignment horizontal="center" vertical="center"/>
    </xf>
    <xf numFmtId="0" fontId="54" fillId="0" borderId="8" xfId="59" applyFont="1" applyBorder="1" applyAlignment="1">
      <alignment horizontal="center" vertical="center"/>
    </xf>
    <xf numFmtId="0" fontId="54" fillId="0" borderId="9" xfId="59" applyFont="1" applyBorder="1" applyAlignment="1">
      <alignment horizontal="center" vertical="center"/>
    </xf>
    <xf numFmtId="0" fontId="37" fillId="0" borderId="110" xfId="59" applyFont="1" applyBorder="1" applyAlignment="1">
      <alignment horizontal="center" vertical="center" wrapText="1"/>
    </xf>
    <xf numFmtId="0" fontId="37" fillId="0" borderId="112" xfId="59" applyFont="1" applyBorder="1" applyAlignment="1">
      <alignment horizontal="center" vertical="center" wrapText="1"/>
    </xf>
    <xf numFmtId="0" fontId="37" fillId="0" borderId="6" xfId="59" applyFont="1" applyBorder="1" applyAlignment="1">
      <alignment horizontal="center" vertical="center" wrapText="1"/>
    </xf>
    <xf numFmtId="0" fontId="37" fillId="0" borderId="108" xfId="59" applyFont="1" applyBorder="1" applyAlignment="1">
      <alignment horizontal="center" vertical="center" wrapText="1"/>
    </xf>
    <xf numFmtId="0" fontId="54" fillId="0" borderId="76" xfId="59" applyFont="1" applyBorder="1" applyAlignment="1">
      <alignment horizontal="center" vertical="center"/>
    </xf>
    <xf numFmtId="0" fontId="54" fillId="0" borderId="77" xfId="59" applyFont="1" applyBorder="1" applyAlignment="1">
      <alignment horizontal="center" vertical="center"/>
    </xf>
    <xf numFmtId="0" fontId="54" fillId="0" borderId="93" xfId="59" applyFont="1" applyBorder="1" applyAlignment="1">
      <alignment horizontal="center" vertical="center"/>
    </xf>
    <xf numFmtId="0" fontId="54" fillId="0" borderId="51" xfId="59" applyFont="1" applyBorder="1" applyAlignment="1">
      <alignment horizontal="center" vertical="center"/>
    </xf>
    <xf numFmtId="0" fontId="54" fillId="0" borderId="114" xfId="59" applyFont="1" applyBorder="1" applyAlignment="1">
      <alignment horizontal="center" vertical="center"/>
    </xf>
    <xf numFmtId="0" fontId="32" fillId="0" borderId="17" xfId="43" applyFont="1" applyBorder="1" applyAlignment="1">
      <alignment horizontal="center" vertical="center"/>
    </xf>
    <xf numFmtId="0" fontId="32" fillId="0" borderId="15" xfId="43" applyFont="1" applyBorder="1" applyAlignment="1">
      <alignment horizontal="center" vertical="center"/>
    </xf>
    <xf numFmtId="0" fontId="32" fillId="0" borderId="16" xfId="43" applyFont="1" applyBorder="1" applyAlignment="1">
      <alignment horizontal="center" vertical="center"/>
    </xf>
    <xf numFmtId="0" fontId="32" fillId="0" borderId="7" xfId="43" applyFont="1" applyBorder="1" applyAlignment="1">
      <alignment horizontal="center" vertical="center"/>
    </xf>
    <xf numFmtId="0" fontId="32" fillId="0" borderId="8" xfId="43" applyFont="1" applyBorder="1" applyAlignment="1">
      <alignment horizontal="center" vertical="center"/>
    </xf>
    <xf numFmtId="0" fontId="32" fillId="0" borderId="9" xfId="43" applyFont="1" applyBorder="1" applyAlignment="1">
      <alignment horizontal="center" vertical="center"/>
    </xf>
    <xf numFmtId="0" fontId="54" fillId="0" borderId="1" xfId="59" applyFont="1" applyBorder="1" applyAlignment="1">
      <alignment horizontal="center" vertical="center"/>
    </xf>
    <xf numFmtId="0" fontId="7" fillId="0" borderId="2" xfId="60" applyBorder="1" applyAlignment="1">
      <alignment horizontal="center" vertical="center"/>
    </xf>
    <xf numFmtId="0" fontId="7" fillId="0" borderId="3" xfId="60" applyBorder="1" applyAlignment="1">
      <alignment horizontal="center" vertical="center"/>
    </xf>
    <xf numFmtId="0" fontId="7" fillId="0" borderId="4" xfId="60" applyBorder="1" applyAlignment="1">
      <alignment horizontal="center" vertical="center"/>
    </xf>
    <xf numFmtId="0" fontId="7" fillId="0" borderId="0" xfId="60" applyAlignment="1">
      <alignment horizontal="center" vertical="center"/>
    </xf>
    <xf numFmtId="0" fontId="7" fillId="0" borderId="5" xfId="60" applyBorder="1" applyAlignment="1">
      <alignment horizontal="center" vertical="center"/>
    </xf>
    <xf numFmtId="0" fontId="7" fillId="0" borderId="17" xfId="60" applyBorder="1" applyAlignment="1">
      <alignment horizontal="center" vertical="center"/>
    </xf>
    <xf numFmtId="0" fontId="7" fillId="0" borderId="15" xfId="60" applyBorder="1" applyAlignment="1">
      <alignment horizontal="center" vertical="center"/>
    </xf>
    <xf numFmtId="0" fontId="7" fillId="0" borderId="16" xfId="60" applyBorder="1" applyAlignment="1">
      <alignment horizontal="center" vertical="center"/>
    </xf>
    <xf numFmtId="0" fontId="51" fillId="0" borderId="1" xfId="59" applyFont="1" applyBorder="1" applyAlignment="1">
      <alignment vertical="top"/>
    </xf>
    <xf numFmtId="0" fontId="7" fillId="0" borderId="2" xfId="60" applyBorder="1" applyAlignment="1">
      <alignment vertical="top"/>
    </xf>
    <xf numFmtId="0" fontId="7" fillId="0" borderId="3" xfId="60" applyBorder="1" applyAlignment="1">
      <alignment vertical="top"/>
    </xf>
    <xf numFmtId="0" fontId="7" fillId="0" borderId="4" xfId="60" applyBorder="1" applyAlignment="1">
      <alignment vertical="top"/>
    </xf>
    <xf numFmtId="0" fontId="7" fillId="0" borderId="0" xfId="60" applyAlignment="1">
      <alignment vertical="top"/>
    </xf>
    <xf numFmtId="0" fontId="7" fillId="0" borderId="5" xfId="60" applyBorder="1" applyAlignment="1">
      <alignment vertical="top"/>
    </xf>
    <xf numFmtId="0" fontId="7" fillId="0" borderId="17" xfId="60" applyBorder="1" applyAlignment="1">
      <alignment vertical="top"/>
    </xf>
    <xf numFmtId="0" fontId="7" fillId="0" borderId="15" xfId="60" applyBorder="1" applyAlignment="1">
      <alignment vertical="top"/>
    </xf>
    <xf numFmtId="0" fontId="7" fillId="0" borderId="16" xfId="60" applyBorder="1" applyAlignment="1">
      <alignment vertical="top"/>
    </xf>
    <xf numFmtId="0" fontId="37" fillId="0" borderId="0" xfId="59" applyFont="1" applyAlignment="1">
      <alignment horizontal="left" vertical="center" wrapText="1"/>
    </xf>
    <xf numFmtId="0" fontId="54" fillId="0" borderId="95" xfId="59" applyFont="1" applyBorder="1" applyAlignment="1">
      <alignment horizontal="center" vertical="center" textRotation="255"/>
    </xf>
    <xf numFmtId="0" fontId="54" fillId="0" borderId="83" xfId="59" applyFont="1" applyBorder="1" applyAlignment="1">
      <alignment horizontal="center" vertical="center" textRotation="255"/>
    </xf>
    <xf numFmtId="0" fontId="54" fillId="0" borderId="71" xfId="59" applyFont="1" applyBorder="1" applyAlignment="1">
      <alignment horizontal="center" vertical="center" textRotation="255"/>
    </xf>
    <xf numFmtId="0" fontId="54" fillId="0" borderId="10" xfId="59" applyFont="1" applyBorder="1" applyAlignment="1">
      <alignment horizontal="center" vertical="center" textRotation="255"/>
    </xf>
    <xf numFmtId="0" fontId="54" fillId="0" borderId="58" xfId="59" applyFont="1" applyBorder="1" applyAlignment="1">
      <alignment horizontal="center" vertical="center" wrapText="1"/>
    </xf>
    <xf numFmtId="0" fontId="7" fillId="0" borderId="29" xfId="60" applyBorder="1" applyAlignment="1">
      <alignment vertical="center" wrapText="1"/>
    </xf>
    <xf numFmtId="0" fontId="7" fillId="0" borderId="98" xfId="60" applyBorder="1" applyAlignment="1">
      <alignment vertical="center" wrapText="1"/>
    </xf>
    <xf numFmtId="0" fontId="7" fillId="0" borderId="4" xfId="60" applyBorder="1" applyAlignment="1">
      <alignment vertical="center" wrapText="1"/>
    </xf>
    <xf numFmtId="0" fontId="7" fillId="0" borderId="0" xfId="60" applyAlignment="1">
      <alignment vertical="center" wrapText="1"/>
    </xf>
    <xf numFmtId="0" fontId="7" fillId="0" borderId="5" xfId="60" applyBorder="1" applyAlignment="1">
      <alignment vertical="center" wrapText="1"/>
    </xf>
    <xf numFmtId="0" fontId="7" fillId="0" borderId="17" xfId="60" applyBorder="1" applyAlignment="1">
      <alignment vertical="center" wrapText="1"/>
    </xf>
    <xf numFmtId="0" fontId="7" fillId="0" borderId="15" xfId="60" applyBorder="1" applyAlignment="1">
      <alignment vertical="center" wrapText="1"/>
    </xf>
    <xf numFmtId="0" fontId="7" fillId="0" borderId="16" xfId="60" applyBorder="1" applyAlignment="1">
      <alignment vertical="center" wrapText="1"/>
    </xf>
    <xf numFmtId="0" fontId="37" fillId="0" borderId="58" xfId="59" applyFont="1" applyBorder="1" applyAlignment="1">
      <alignment horizontal="center" vertical="center" wrapText="1"/>
    </xf>
    <xf numFmtId="0" fontId="45" fillId="0" borderId="29" xfId="60" applyFont="1" applyBorder="1" applyAlignment="1">
      <alignment horizontal="center" vertical="center" wrapText="1"/>
    </xf>
    <xf numFmtId="0" fontId="45" fillId="0" borderId="4" xfId="60" applyFont="1" applyBorder="1" applyAlignment="1">
      <alignment horizontal="center" vertical="center" wrapText="1"/>
    </xf>
    <xf numFmtId="0" fontId="45" fillId="0" borderId="0" xfId="60" applyFont="1" applyAlignment="1">
      <alignment horizontal="center" vertical="center" wrapText="1"/>
    </xf>
    <xf numFmtId="0" fontId="45" fillId="0" borderId="17" xfId="60" applyFont="1" applyBorder="1" applyAlignment="1">
      <alignment horizontal="center" vertical="center" wrapText="1"/>
    </xf>
    <xf numFmtId="0" fontId="45" fillId="0" borderId="15" xfId="60" applyFont="1" applyBorder="1" applyAlignment="1">
      <alignment horizontal="center" vertical="center" wrapText="1"/>
    </xf>
    <xf numFmtId="0" fontId="54" fillId="0" borderId="29" xfId="59" applyFont="1" applyBorder="1" applyAlignment="1">
      <alignment horizontal="center" vertical="center" wrapText="1"/>
    </xf>
    <xf numFmtId="0" fontId="54" fillId="0" borderId="98" xfId="59" applyFont="1" applyBorder="1" applyAlignment="1">
      <alignment horizontal="center" vertical="center" wrapText="1"/>
    </xf>
    <xf numFmtId="0" fontId="54" fillId="0" borderId="4" xfId="59" applyFont="1" applyBorder="1" applyAlignment="1">
      <alignment horizontal="center" vertical="center" wrapText="1"/>
    </xf>
    <xf numFmtId="0" fontId="54" fillId="0" borderId="0" xfId="59" applyFont="1" applyAlignment="1">
      <alignment horizontal="center" vertical="center" wrapText="1"/>
    </xf>
    <xf numFmtId="0" fontId="54" fillId="0" borderId="5" xfId="59" applyFont="1" applyBorder="1" applyAlignment="1">
      <alignment horizontal="center" vertical="center" wrapText="1"/>
    </xf>
    <xf numFmtId="0" fontId="54" fillId="0" borderId="17" xfId="59" applyFont="1" applyBorder="1" applyAlignment="1">
      <alignment horizontal="center" vertical="center" wrapText="1"/>
    </xf>
    <xf numFmtId="0" fontId="54" fillId="0" borderId="15" xfId="59" applyFont="1" applyBorder="1" applyAlignment="1">
      <alignment horizontal="center" vertical="center" wrapText="1"/>
    </xf>
    <xf numFmtId="0" fontId="54" fillId="0" borderId="16" xfId="59" applyFont="1" applyBorder="1" applyAlignment="1">
      <alignment horizontal="center" vertical="center" wrapText="1"/>
    </xf>
    <xf numFmtId="0" fontId="51" fillId="0" borderId="58" xfId="59" applyFont="1" applyBorder="1" applyAlignment="1">
      <alignment horizontal="center" vertical="center" wrapText="1"/>
    </xf>
    <xf numFmtId="0" fontId="51" fillId="0" borderId="29" xfId="59" applyFont="1" applyBorder="1" applyAlignment="1">
      <alignment horizontal="center" vertical="center" wrapText="1"/>
    </xf>
    <xf numFmtId="0" fontId="51" fillId="0" borderId="98" xfId="59" applyFont="1" applyBorder="1" applyAlignment="1">
      <alignment horizontal="center" vertical="center" wrapText="1"/>
    </xf>
    <xf numFmtId="0" fontId="51" fillId="0" borderId="4" xfId="59" applyFont="1" applyBorder="1" applyAlignment="1">
      <alignment horizontal="center" vertical="center" wrapText="1"/>
    </xf>
    <xf numFmtId="0" fontId="51" fillId="0" borderId="0" xfId="59" applyFont="1" applyAlignment="1">
      <alignment horizontal="center" vertical="center" wrapText="1"/>
    </xf>
    <xf numFmtId="0" fontId="51" fillId="0" borderId="5" xfId="59" applyFont="1" applyBorder="1" applyAlignment="1">
      <alignment horizontal="center" vertical="center" wrapText="1"/>
    </xf>
    <xf numFmtId="0" fontId="51" fillId="0" borderId="17" xfId="59" applyFont="1" applyBorder="1" applyAlignment="1">
      <alignment horizontal="center" vertical="center" wrapText="1"/>
    </xf>
    <xf numFmtId="0" fontId="51" fillId="0" borderId="15" xfId="59" applyFont="1" applyBorder="1" applyAlignment="1">
      <alignment horizontal="center" vertical="center" wrapText="1"/>
    </xf>
    <xf numFmtId="0" fontId="51" fillId="0" borderId="16" xfId="59" applyFont="1" applyBorder="1" applyAlignment="1">
      <alignment horizontal="center" vertical="center" wrapText="1"/>
    </xf>
    <xf numFmtId="0" fontId="37" fillId="0" borderId="83" xfId="59" applyFont="1" applyBorder="1" applyAlignment="1">
      <alignment horizontal="center" vertical="center" wrapText="1"/>
    </xf>
    <xf numFmtId="0" fontId="37" fillId="0" borderId="107" xfId="59" applyFont="1" applyBorder="1" applyAlignment="1">
      <alignment horizontal="center" vertical="center" wrapText="1"/>
    </xf>
    <xf numFmtId="0" fontId="55" fillId="0" borderId="83" xfId="59" applyFont="1" applyBorder="1" applyAlignment="1">
      <alignment horizontal="left" vertical="center" indent="1"/>
    </xf>
    <xf numFmtId="0" fontId="55" fillId="0" borderId="107" xfId="59" applyFont="1" applyBorder="1" applyAlignment="1">
      <alignment horizontal="left" vertical="center" indent="1"/>
    </xf>
    <xf numFmtId="0" fontId="55" fillId="0" borderId="6" xfId="59" applyFont="1" applyBorder="1" applyAlignment="1">
      <alignment horizontal="left" vertical="center" indent="1"/>
    </xf>
    <xf numFmtId="0" fontId="55" fillId="0" borderId="108" xfId="59" applyFont="1" applyBorder="1" applyAlignment="1">
      <alignment horizontal="left" vertical="center" indent="1"/>
    </xf>
    <xf numFmtId="0" fontId="55" fillId="0" borderId="6" xfId="59" applyFont="1" applyBorder="1" applyAlignment="1">
      <alignment horizontal="center" vertical="center"/>
    </xf>
    <xf numFmtId="0" fontId="55" fillId="0" borderId="108" xfId="59" applyFont="1" applyBorder="1" applyAlignment="1">
      <alignment horizontal="center" vertical="center"/>
    </xf>
    <xf numFmtId="0" fontId="55" fillId="0" borderId="10" xfId="59" applyFont="1" applyBorder="1" applyAlignment="1">
      <alignment horizontal="center" vertical="center"/>
    </xf>
    <xf numFmtId="0" fontId="55" fillId="0" borderId="88" xfId="59" applyFont="1" applyBorder="1" applyAlignment="1">
      <alignment horizontal="center" vertical="center"/>
    </xf>
    <xf numFmtId="0" fontId="55" fillId="0" borderId="6" xfId="59" applyFont="1" applyBorder="1" applyAlignment="1">
      <alignment horizontal="center" vertical="center" wrapText="1"/>
    </xf>
    <xf numFmtId="0" fontId="55" fillId="0" borderId="7" xfId="59" applyFont="1" applyBorder="1" applyAlignment="1">
      <alignment horizontal="center" vertical="center" wrapText="1"/>
    </xf>
    <xf numFmtId="0" fontId="55" fillId="0" borderId="8" xfId="59" applyFont="1" applyBorder="1" applyAlignment="1">
      <alignment horizontal="center" vertical="center" wrapText="1"/>
    </xf>
    <xf numFmtId="0" fontId="55" fillId="0" borderId="9" xfId="59" applyFont="1" applyBorder="1" applyAlignment="1">
      <alignment horizontal="center" vertical="center" wrapText="1"/>
    </xf>
    <xf numFmtId="0" fontId="56" fillId="0" borderId="7" xfId="59" applyFont="1" applyBorder="1" applyAlignment="1">
      <alignment horizontal="center" vertical="center" wrapText="1" shrinkToFit="1"/>
    </xf>
    <xf numFmtId="0" fontId="56" fillId="0" borderId="8" xfId="59" applyFont="1" applyBorder="1" applyAlignment="1">
      <alignment horizontal="center" vertical="center" shrinkToFit="1"/>
    </xf>
    <xf numFmtId="0" fontId="56" fillId="0" borderId="9" xfId="59" applyFont="1" applyBorder="1" applyAlignment="1">
      <alignment horizontal="center" vertical="center" shrinkToFit="1"/>
    </xf>
    <xf numFmtId="0" fontId="55" fillId="0" borderId="7" xfId="59" applyFont="1" applyBorder="1" applyAlignment="1">
      <alignment horizontal="center" vertical="center" shrinkToFit="1"/>
    </xf>
    <xf numFmtId="0" fontId="55" fillId="0" borderId="8" xfId="59" applyFont="1" applyBorder="1" applyAlignment="1">
      <alignment horizontal="center" vertical="center" shrinkToFit="1"/>
    </xf>
    <xf numFmtId="0" fontId="55" fillId="0" borderId="9" xfId="59" applyFont="1" applyBorder="1" applyAlignment="1">
      <alignment horizontal="center" vertical="center" shrinkToFit="1"/>
    </xf>
    <xf numFmtId="0" fontId="55" fillId="0" borderId="51" xfId="59" applyFont="1" applyBorder="1" applyAlignment="1">
      <alignment horizontal="center" vertical="center"/>
    </xf>
    <xf numFmtId="0" fontId="59" fillId="0" borderId="17" xfId="43" applyFont="1" applyBorder="1" applyAlignment="1">
      <alignment horizontal="center" vertical="center"/>
    </xf>
    <xf numFmtId="0" fontId="59" fillId="0" borderId="15" xfId="43" applyFont="1" applyBorder="1" applyAlignment="1">
      <alignment horizontal="center" vertical="center"/>
    </xf>
    <xf numFmtId="0" fontId="59" fillId="0" borderId="16" xfId="43" applyFont="1" applyBorder="1" applyAlignment="1">
      <alignment horizontal="center" vertical="center"/>
    </xf>
    <xf numFmtId="0" fontId="59" fillId="0" borderId="7" xfId="43" applyFont="1" applyBorder="1" applyAlignment="1">
      <alignment horizontal="center" vertical="center"/>
    </xf>
    <xf numFmtId="0" fontId="59" fillId="0" borderId="8" xfId="43" applyFont="1" applyBorder="1" applyAlignment="1">
      <alignment horizontal="center" vertical="center"/>
    </xf>
    <xf numFmtId="0" fontId="59" fillId="0" borderId="9" xfId="43" applyFont="1" applyBorder="1" applyAlignment="1">
      <alignment horizontal="center" vertical="center"/>
    </xf>
    <xf numFmtId="0" fontId="55" fillId="0" borderId="7" xfId="59" applyFont="1" applyBorder="1" applyAlignment="1">
      <alignment horizontal="center" vertical="center"/>
    </xf>
    <xf numFmtId="0" fontId="55" fillId="0" borderId="8" xfId="59" applyFont="1" applyBorder="1" applyAlignment="1">
      <alignment horizontal="center" vertical="center"/>
    </xf>
    <xf numFmtId="0" fontId="55" fillId="0" borderId="9" xfId="59" applyFont="1" applyBorder="1" applyAlignment="1">
      <alignment horizontal="center" vertical="center"/>
    </xf>
    <xf numFmtId="0" fontId="55" fillId="0" borderId="1" xfId="59" applyFont="1" applyBorder="1" applyAlignment="1">
      <alignment horizontal="center" vertical="center"/>
    </xf>
    <xf numFmtId="0" fontId="39" fillId="0" borderId="2" xfId="60" applyFont="1" applyBorder="1" applyAlignment="1">
      <alignment horizontal="center" vertical="center"/>
    </xf>
    <xf numFmtId="0" fontId="39" fillId="0" borderId="3" xfId="60" applyFont="1" applyBorder="1" applyAlignment="1">
      <alignment horizontal="center" vertical="center"/>
    </xf>
    <xf numFmtId="0" fontId="39" fillId="0" borderId="4" xfId="60" applyFont="1" applyBorder="1" applyAlignment="1">
      <alignment horizontal="center" vertical="center"/>
    </xf>
    <xf numFmtId="0" fontId="39" fillId="0" borderId="0" xfId="60" applyFont="1" applyAlignment="1">
      <alignment horizontal="center" vertical="center"/>
    </xf>
    <xf numFmtId="0" fontId="39" fillId="0" borderId="5" xfId="60" applyFont="1" applyBorder="1" applyAlignment="1">
      <alignment horizontal="center" vertical="center"/>
    </xf>
    <xf numFmtId="0" fontId="39" fillId="0" borderId="17" xfId="60" applyFont="1" applyBorder="1" applyAlignment="1">
      <alignment horizontal="center" vertical="center"/>
    </xf>
    <xf numFmtId="0" fontId="39" fillId="0" borderId="15" xfId="60" applyFont="1" applyBorder="1" applyAlignment="1">
      <alignment horizontal="center" vertical="center"/>
    </xf>
    <xf numFmtId="0" fontId="39" fillId="0" borderId="16" xfId="60" applyFont="1" applyBorder="1" applyAlignment="1">
      <alignment horizontal="center" vertical="center"/>
    </xf>
    <xf numFmtId="0" fontId="53" fillId="0" borderId="1" xfId="59" applyFont="1" applyBorder="1" applyAlignment="1">
      <alignment vertical="top" wrapText="1"/>
    </xf>
    <xf numFmtId="0" fontId="39" fillId="0" borderId="2" xfId="60" applyFont="1" applyBorder="1" applyAlignment="1">
      <alignment vertical="top" wrapText="1"/>
    </xf>
    <xf numFmtId="0" fontId="39" fillId="0" borderId="3" xfId="60" applyFont="1" applyBorder="1" applyAlignment="1">
      <alignment vertical="top" wrapText="1"/>
    </xf>
    <xf numFmtId="0" fontId="39" fillId="0" borderId="4" xfId="60" applyFont="1" applyBorder="1" applyAlignment="1">
      <alignment vertical="top" wrapText="1"/>
    </xf>
    <xf numFmtId="0" fontId="39" fillId="0" borderId="0" xfId="60" applyFont="1" applyAlignment="1">
      <alignment vertical="top" wrapText="1"/>
    </xf>
    <xf numFmtId="0" fontId="39" fillId="0" borderId="5" xfId="60" applyFont="1" applyBorder="1" applyAlignment="1">
      <alignment vertical="top" wrapText="1"/>
    </xf>
    <xf numFmtId="0" fontId="39" fillId="0" borderId="17" xfId="60" applyFont="1" applyBorder="1" applyAlignment="1">
      <alignment vertical="top" wrapText="1"/>
    </xf>
    <xf numFmtId="0" fontId="39" fillId="0" borderId="15" xfId="60" applyFont="1" applyBorder="1" applyAlignment="1">
      <alignment vertical="top" wrapText="1"/>
    </xf>
    <xf numFmtId="0" fontId="39" fillId="0" borderId="16" xfId="60" applyFont="1" applyBorder="1" applyAlignment="1">
      <alignment vertical="top" wrapText="1"/>
    </xf>
    <xf numFmtId="0" fontId="55" fillId="0" borderId="114" xfId="59" applyFont="1" applyBorder="1" applyAlignment="1">
      <alignment horizontal="center" vertical="center"/>
    </xf>
    <xf numFmtId="0" fontId="55" fillId="0" borderId="1" xfId="59" applyFont="1" applyBorder="1" applyAlignment="1">
      <alignment horizontal="center" vertical="center" wrapText="1"/>
    </xf>
    <xf numFmtId="0" fontId="57" fillId="0" borderId="1" xfId="59" applyFont="1" applyBorder="1" applyAlignment="1">
      <alignment vertical="top" wrapText="1"/>
    </xf>
    <xf numFmtId="0" fontId="58" fillId="0" borderId="2" xfId="60" applyFont="1" applyBorder="1" applyAlignment="1">
      <alignment vertical="top" wrapText="1"/>
    </xf>
    <xf numFmtId="0" fontId="58" fillId="0" borderId="3" xfId="60" applyFont="1" applyBorder="1" applyAlignment="1">
      <alignment vertical="top" wrapText="1"/>
    </xf>
    <xf numFmtId="0" fontId="58" fillId="0" borderId="4" xfId="60" applyFont="1" applyBorder="1" applyAlignment="1">
      <alignment vertical="top" wrapText="1"/>
    </xf>
    <xf numFmtId="0" fontId="58" fillId="0" borderId="0" xfId="60" applyFont="1" applyAlignment="1">
      <alignment vertical="top" wrapText="1"/>
    </xf>
    <xf numFmtId="0" fontId="58" fillId="0" borderId="5" xfId="60" applyFont="1" applyBorder="1" applyAlignment="1">
      <alignment vertical="top" wrapText="1"/>
    </xf>
    <xf numFmtId="0" fontId="58" fillId="0" borderId="17" xfId="60" applyFont="1" applyBorder="1" applyAlignment="1">
      <alignment vertical="top" wrapText="1"/>
    </xf>
    <xf numFmtId="0" fontId="58" fillId="0" borderId="15" xfId="60" applyFont="1" applyBorder="1" applyAlignment="1">
      <alignment vertical="top" wrapText="1"/>
    </xf>
    <xf numFmtId="0" fontId="58" fillId="0" borderId="16" xfId="60" applyFont="1" applyBorder="1" applyAlignment="1">
      <alignment vertical="top" wrapText="1"/>
    </xf>
    <xf numFmtId="0" fontId="141" fillId="24" borderId="113" xfId="59" applyFont="1" applyFill="1" applyBorder="1" applyAlignment="1">
      <alignment horizontal="left" vertical="center"/>
    </xf>
    <xf numFmtId="0" fontId="141" fillId="24" borderId="51" xfId="59" applyFont="1" applyFill="1" applyBorder="1" applyAlignment="1">
      <alignment horizontal="left" vertical="center"/>
    </xf>
    <xf numFmtId="0" fontId="141" fillId="24" borderId="51" xfId="42" applyFont="1" applyFill="1" applyBorder="1" applyAlignment="1">
      <alignment horizontal="left" vertical="center"/>
    </xf>
    <xf numFmtId="0" fontId="141" fillId="24" borderId="51" xfId="59" applyFont="1" applyFill="1" applyBorder="1" applyAlignment="1">
      <alignment horizontal="center" vertical="center"/>
    </xf>
    <xf numFmtId="0" fontId="141" fillId="24" borderId="76" xfId="59" applyFont="1" applyFill="1" applyBorder="1" applyAlignment="1">
      <alignment horizontal="center" vertical="center"/>
    </xf>
    <xf numFmtId="0" fontId="141" fillId="24" borderId="114" xfId="59" applyFont="1" applyFill="1" applyBorder="1" applyAlignment="1">
      <alignment horizontal="center" vertical="center"/>
    </xf>
    <xf numFmtId="0" fontId="136" fillId="24" borderId="0" xfId="156" applyFont="1" applyFill="1" applyAlignment="1">
      <alignment horizontal="right" vertical="center"/>
    </xf>
    <xf numFmtId="0" fontId="183" fillId="24" borderId="0" xfId="61" applyFont="1" applyFill="1" applyAlignment="1">
      <alignment horizontal="center" vertical="center"/>
    </xf>
    <xf numFmtId="0" fontId="141" fillId="24" borderId="95" xfId="59" applyFont="1" applyFill="1" applyBorder="1" applyAlignment="1">
      <alignment horizontal="left" vertical="center"/>
    </xf>
    <xf numFmtId="0" fontId="141" fillId="24" borderId="83" xfId="59" applyFont="1" applyFill="1" applyBorder="1" applyAlignment="1">
      <alignment horizontal="left" vertical="center"/>
    </xf>
    <xf numFmtId="0" fontId="141" fillId="24" borderId="83" xfId="42" applyFont="1" applyFill="1" applyBorder="1" applyAlignment="1">
      <alignment horizontal="left" vertical="center"/>
    </xf>
    <xf numFmtId="0" fontId="141" fillId="24" borderId="83" xfId="59" applyFont="1" applyFill="1" applyBorder="1" applyAlignment="1">
      <alignment horizontal="center" vertical="center"/>
    </xf>
    <xf numFmtId="0" fontId="141" fillId="24" borderId="55" xfId="59" applyFont="1" applyFill="1" applyBorder="1" applyAlignment="1">
      <alignment horizontal="center" vertical="center"/>
    </xf>
    <xf numFmtId="0" fontId="141" fillId="24" borderId="107" xfId="59" applyFont="1" applyFill="1" applyBorder="1" applyAlignment="1">
      <alignment horizontal="center" vertical="center"/>
    </xf>
    <xf numFmtId="0" fontId="141" fillId="24" borderId="60" xfId="61" applyFont="1" applyFill="1" applyBorder="1" applyAlignment="1">
      <alignment horizontal="center" vertical="center" wrapText="1"/>
    </xf>
    <xf numFmtId="0" fontId="141" fillId="24" borderId="119" xfId="61" applyFont="1" applyFill="1" applyBorder="1" applyAlignment="1">
      <alignment horizontal="center" vertical="center" wrapText="1"/>
    </xf>
    <xf numFmtId="0" fontId="141" fillId="24" borderId="287" xfId="61" applyFont="1" applyFill="1" applyBorder="1" applyAlignment="1">
      <alignment horizontal="center" vertical="center" wrapText="1"/>
    </xf>
    <xf numFmtId="0" fontId="141" fillId="24" borderId="286" xfId="61" applyFont="1" applyFill="1" applyBorder="1" applyAlignment="1">
      <alignment horizontal="center" vertical="center" wrapText="1"/>
    </xf>
    <xf numFmtId="0" fontId="141" fillId="24" borderId="72" xfId="61" applyFont="1" applyFill="1" applyBorder="1" applyAlignment="1">
      <alignment horizontal="center" vertical="center" wrapText="1"/>
    </xf>
    <xf numFmtId="0" fontId="141" fillId="24" borderId="223" xfId="61" applyFont="1" applyFill="1" applyBorder="1" applyAlignment="1">
      <alignment horizontal="center" vertical="center" wrapText="1"/>
    </xf>
    <xf numFmtId="0" fontId="141" fillId="24" borderId="224" xfId="61" applyFont="1" applyFill="1" applyBorder="1" applyAlignment="1">
      <alignment horizontal="center" vertical="center" wrapText="1"/>
    </xf>
    <xf numFmtId="0" fontId="141" fillId="24" borderId="95" xfId="61" applyFont="1" applyFill="1" applyBorder="1" applyAlignment="1">
      <alignment horizontal="center" vertical="center" wrapText="1"/>
    </xf>
    <xf numFmtId="0" fontId="141" fillId="24" borderId="50" xfId="61" applyFont="1" applyFill="1" applyBorder="1" applyAlignment="1">
      <alignment horizontal="center" vertical="center" wrapText="1"/>
    </xf>
    <xf numFmtId="0" fontId="141" fillId="24" borderId="83" xfId="61" applyFont="1" applyFill="1" applyBorder="1" applyAlignment="1">
      <alignment vertical="center" wrapText="1"/>
    </xf>
    <xf numFmtId="0" fontId="141" fillId="24" borderId="6" xfId="61" applyFont="1" applyFill="1" applyBorder="1" applyAlignment="1">
      <alignment vertical="center" wrapText="1"/>
    </xf>
    <xf numFmtId="0" fontId="141" fillId="24" borderId="58" xfId="61" applyFont="1" applyFill="1" applyBorder="1" applyAlignment="1">
      <alignment horizontal="center" vertical="center" wrapText="1"/>
    </xf>
    <xf numFmtId="0" fontId="141" fillId="24" borderId="29" xfId="61" applyFont="1" applyFill="1" applyBorder="1" applyAlignment="1">
      <alignment horizontal="center" vertical="center" wrapText="1"/>
    </xf>
    <xf numFmtId="0" fontId="141" fillId="24" borderId="98" xfId="61" applyFont="1" applyFill="1" applyBorder="1" applyAlignment="1">
      <alignment horizontal="center" vertical="center" wrapText="1"/>
    </xf>
    <xf numFmtId="0" fontId="158" fillId="24" borderId="85" xfId="61" applyFont="1" applyFill="1" applyBorder="1" applyAlignment="1">
      <alignment horizontal="left" vertical="center" wrapText="1"/>
    </xf>
    <xf numFmtId="0" fontId="158" fillId="24" borderId="237" xfId="61" applyFont="1" applyFill="1" applyBorder="1" applyAlignment="1">
      <alignment horizontal="left" vertical="center" wrapText="1"/>
    </xf>
    <xf numFmtId="0" fontId="141" fillId="24" borderId="228" xfId="61" applyFont="1" applyFill="1" applyBorder="1" applyAlignment="1">
      <alignment horizontal="center" vertical="center" wrapText="1"/>
    </xf>
    <xf numFmtId="0" fontId="141" fillId="24" borderId="238" xfId="61" applyFont="1" applyFill="1" applyBorder="1" applyAlignment="1">
      <alignment horizontal="center" vertical="center" wrapText="1"/>
    </xf>
    <xf numFmtId="0" fontId="141" fillId="24" borderId="7" xfId="61" applyFont="1" applyFill="1" applyBorder="1" applyAlignment="1">
      <alignment horizontal="left" vertical="center" wrapText="1"/>
    </xf>
    <xf numFmtId="0" fontId="141" fillId="24" borderId="224" xfId="61" applyFont="1" applyFill="1" applyBorder="1" applyAlignment="1">
      <alignment horizontal="left" vertical="center" wrapText="1"/>
    </xf>
    <xf numFmtId="0" fontId="141" fillId="24" borderId="64" xfId="61" applyFont="1" applyFill="1" applyBorder="1" applyAlignment="1">
      <alignment horizontal="left" vertical="center" wrapText="1"/>
    </xf>
    <xf numFmtId="0" fontId="141" fillId="24" borderId="227" xfId="61" applyFont="1" applyFill="1" applyBorder="1" applyAlignment="1">
      <alignment horizontal="center" vertical="center" wrapText="1"/>
    </xf>
    <xf numFmtId="0" fontId="141" fillId="24" borderId="226" xfId="61" applyFont="1" applyFill="1" applyBorder="1" applyAlignment="1">
      <alignment horizontal="center" vertical="center" wrapText="1"/>
    </xf>
    <xf numFmtId="0" fontId="141" fillId="24" borderId="229" xfId="61" applyFont="1" applyFill="1" applyBorder="1" applyAlignment="1">
      <alignment horizontal="center" vertical="center" wrapText="1"/>
    </xf>
    <xf numFmtId="0" fontId="141" fillId="24" borderId="234" xfId="61" applyFont="1" applyFill="1" applyBorder="1" applyAlignment="1">
      <alignment horizontal="center" vertical="center" wrapText="1"/>
    </xf>
    <xf numFmtId="0" fontId="141" fillId="24" borderId="232" xfId="61" applyFont="1" applyFill="1" applyBorder="1" applyAlignment="1">
      <alignment horizontal="center" vertical="center" wrapText="1"/>
    </xf>
    <xf numFmtId="0" fontId="141" fillId="24" borderId="243" xfId="61" applyFont="1" applyFill="1" applyBorder="1" applyAlignment="1">
      <alignment horizontal="center" vertical="center" wrapText="1"/>
    </xf>
    <xf numFmtId="0" fontId="141" fillId="24" borderId="5" xfId="61" applyFont="1" applyFill="1" applyBorder="1" applyAlignment="1">
      <alignment horizontal="center" vertical="center" wrapText="1"/>
    </xf>
    <xf numFmtId="0" fontId="141" fillId="24" borderId="0" xfId="61" applyFont="1" applyFill="1" applyAlignment="1">
      <alignment horizontal="center" vertical="center" wrapText="1"/>
    </xf>
    <xf numFmtId="0" fontId="141" fillId="24" borderId="63" xfId="61" applyFont="1" applyFill="1" applyBorder="1" applyAlignment="1">
      <alignment horizontal="center" vertical="center" wrapText="1"/>
    </xf>
    <xf numFmtId="0" fontId="141" fillId="24" borderId="83" xfId="61" applyFont="1" applyFill="1" applyBorder="1" applyAlignment="1">
      <alignment horizontal="center" vertical="center" wrapText="1"/>
    </xf>
    <xf numFmtId="0" fontId="141" fillId="24" borderId="55" xfId="61" applyFont="1" applyFill="1" applyBorder="1" applyAlignment="1">
      <alignment horizontal="center" vertical="center" wrapText="1"/>
    </xf>
    <xf numFmtId="0" fontId="141" fillId="24" borderId="107" xfId="61" applyFont="1" applyFill="1" applyBorder="1" applyAlignment="1">
      <alignment horizontal="center" vertical="center" wrapText="1"/>
    </xf>
    <xf numFmtId="0" fontId="141" fillId="24" borderId="6" xfId="61" applyFont="1" applyFill="1" applyBorder="1" applyAlignment="1">
      <alignment horizontal="center" vertical="center" wrapText="1"/>
    </xf>
    <xf numFmtId="0" fontId="141" fillId="24" borderId="7" xfId="61" applyFont="1" applyFill="1" applyBorder="1" applyAlignment="1">
      <alignment horizontal="center" vertical="center" wrapText="1"/>
    </xf>
    <xf numFmtId="0" fontId="141" fillId="24" borderId="108" xfId="61" applyFont="1" applyFill="1" applyBorder="1" applyAlignment="1">
      <alignment horizontal="center" vertical="center" wrapText="1"/>
    </xf>
    <xf numFmtId="0" fontId="158" fillId="24" borderId="289" xfId="61" applyFont="1" applyFill="1" applyBorder="1" applyAlignment="1">
      <alignment horizontal="center" vertical="center" wrapText="1"/>
    </xf>
    <xf numFmtId="0" fontId="158" fillId="24" borderId="237" xfId="61" applyFont="1" applyFill="1" applyBorder="1" applyAlignment="1">
      <alignment horizontal="center" vertical="center" wrapText="1"/>
    </xf>
    <xf numFmtId="0" fontId="141" fillId="24" borderId="51" xfId="61" applyFont="1" applyFill="1" applyBorder="1" applyAlignment="1">
      <alignment horizontal="center" vertical="center" wrapText="1"/>
    </xf>
    <xf numFmtId="0" fontId="141" fillId="24" borderId="76" xfId="61" applyFont="1" applyFill="1" applyBorder="1" applyAlignment="1">
      <alignment horizontal="center" vertical="center" wrapText="1"/>
    </xf>
    <xf numFmtId="0" fontId="141" fillId="24" borderId="114" xfId="61" applyFont="1" applyFill="1" applyBorder="1" applyAlignment="1">
      <alignment horizontal="center" vertical="center" wrapText="1"/>
    </xf>
    <xf numFmtId="0" fontId="141" fillId="24" borderId="54" xfId="61" applyFont="1" applyFill="1" applyBorder="1" applyAlignment="1">
      <alignment horizontal="center" vertical="center" wrapText="1"/>
    </xf>
    <xf numFmtId="0" fontId="141" fillId="24" borderId="84" xfId="61" applyFont="1" applyFill="1" applyBorder="1" applyAlignment="1">
      <alignment horizontal="center" vertical="center" wrapText="1"/>
    </xf>
    <xf numFmtId="0" fontId="158" fillId="24" borderId="84" xfId="61" applyFont="1" applyFill="1" applyBorder="1" applyAlignment="1">
      <alignment horizontal="center" vertical="center" wrapText="1"/>
    </xf>
    <xf numFmtId="0" fontId="158" fillId="24" borderId="287" xfId="61" applyFont="1" applyFill="1" applyBorder="1" applyAlignment="1">
      <alignment horizontal="center" vertical="center" wrapText="1"/>
    </xf>
    <xf numFmtId="0" fontId="158" fillId="24" borderId="238" xfId="61" applyFont="1" applyFill="1" applyBorder="1" applyAlignment="1">
      <alignment horizontal="center" vertical="center" wrapText="1"/>
    </xf>
    <xf numFmtId="0" fontId="141" fillId="24" borderId="57" xfId="61" applyFont="1" applyFill="1" applyBorder="1" applyAlignment="1">
      <alignment horizontal="center" vertical="center" wrapText="1"/>
    </xf>
    <xf numFmtId="0" fontId="141" fillId="24" borderId="113" xfId="61" applyFont="1" applyFill="1" applyBorder="1" applyAlignment="1">
      <alignment horizontal="center" vertical="center" wrapText="1"/>
    </xf>
    <xf numFmtId="0" fontId="158" fillId="24" borderId="228" xfId="61" applyFont="1" applyFill="1" applyBorder="1" applyAlignment="1">
      <alignment horizontal="center" vertical="center" wrapText="1"/>
    </xf>
    <xf numFmtId="0" fontId="141" fillId="24" borderId="64" xfId="61" applyFont="1" applyFill="1" applyBorder="1" applyAlignment="1">
      <alignment horizontal="center" vertical="center" wrapText="1"/>
    </xf>
    <xf numFmtId="0" fontId="141" fillId="24" borderId="130" xfId="61" applyFont="1" applyFill="1" applyBorder="1" applyAlignment="1">
      <alignment horizontal="center" vertical="center" wrapText="1"/>
    </xf>
    <xf numFmtId="0" fontId="158" fillId="24" borderId="130" xfId="61" applyFont="1" applyFill="1" applyBorder="1" applyAlignment="1">
      <alignment horizontal="center" vertical="center" wrapText="1"/>
    </xf>
    <xf numFmtId="0" fontId="141" fillId="24" borderId="77" xfId="61" applyFont="1" applyFill="1" applyBorder="1" applyAlignment="1">
      <alignment horizontal="center" vertical="center" wrapText="1"/>
    </xf>
    <xf numFmtId="0" fontId="141" fillId="24" borderId="78" xfId="61" applyFont="1" applyFill="1" applyBorder="1" applyAlignment="1">
      <alignment horizontal="center" vertical="center" wrapText="1"/>
    </xf>
    <xf numFmtId="0" fontId="141" fillId="24" borderId="0" xfId="61" applyFont="1" applyFill="1" applyAlignment="1">
      <alignment horizontal="left" vertical="center" wrapText="1"/>
    </xf>
    <xf numFmtId="0" fontId="141" fillId="24" borderId="0" xfId="61" applyFont="1" applyFill="1" applyAlignment="1">
      <alignment horizontal="left" vertical="center"/>
    </xf>
    <xf numFmtId="0" fontId="141" fillId="24" borderId="0" xfId="61" applyFont="1" applyFill="1" applyAlignment="1">
      <alignment vertical="center" wrapText="1"/>
    </xf>
    <xf numFmtId="0" fontId="7" fillId="26" borderId="6" xfId="61" applyFill="1" applyBorder="1" applyAlignment="1">
      <alignment horizontal="center" vertical="center" wrapText="1"/>
    </xf>
    <xf numFmtId="0" fontId="46" fillId="26" borderId="7" xfId="61" applyFont="1" applyFill="1" applyBorder="1" applyAlignment="1">
      <alignment horizontal="center" vertical="center" wrapText="1"/>
    </xf>
    <xf numFmtId="0" fontId="46" fillId="26" borderId="8" xfId="61" applyFont="1" applyFill="1" applyBorder="1" applyAlignment="1">
      <alignment horizontal="center" vertical="center" wrapText="1"/>
    </xf>
    <xf numFmtId="0" fontId="46" fillId="26" borderId="9" xfId="61" applyFont="1" applyFill="1" applyBorder="1" applyAlignment="1">
      <alignment horizontal="center" vertical="center" wrapText="1"/>
    </xf>
    <xf numFmtId="0" fontId="77" fillId="0" borderId="6" xfId="44" applyFont="1" applyBorder="1" applyAlignment="1">
      <alignment horizontal="left" vertical="center" indent="1"/>
    </xf>
    <xf numFmtId="0" fontId="77" fillId="0" borderId="7" xfId="44" applyFont="1" applyBorder="1" applyAlignment="1">
      <alignment horizontal="center" vertical="center"/>
    </xf>
    <xf numFmtId="0" fontId="77" fillId="0" borderId="224" xfId="44" applyFont="1" applyBorder="1" applyAlignment="1">
      <alignment horizontal="center" vertical="center"/>
    </xf>
    <xf numFmtId="0" fontId="77" fillId="0" borderId="223" xfId="44" applyFont="1" applyBorder="1" applyAlignment="1">
      <alignment horizontal="center" vertical="center"/>
    </xf>
    <xf numFmtId="0" fontId="129" fillId="0" borderId="0" xfId="44" applyFont="1" applyAlignment="1">
      <alignment horizontal="right" vertical="center"/>
    </xf>
    <xf numFmtId="0" fontId="79" fillId="0" borderId="0" xfId="44" applyFont="1" applyAlignment="1">
      <alignment horizontal="center" vertical="center" wrapText="1"/>
    </xf>
    <xf numFmtId="0" fontId="79" fillId="0" borderId="0" xfId="44" applyFont="1" applyAlignment="1">
      <alignment horizontal="center" vertical="center"/>
    </xf>
    <xf numFmtId="0" fontId="77" fillId="0" borderId="6" xfId="44" applyFont="1" applyBorder="1" applyAlignment="1">
      <alignment horizontal="center" vertical="center"/>
    </xf>
    <xf numFmtId="0" fontId="77" fillId="0" borderId="7" xfId="44" applyFont="1" applyBorder="1" applyAlignment="1">
      <alignment horizontal="center" vertical="center" wrapText="1"/>
    </xf>
    <xf numFmtId="0" fontId="77" fillId="0" borderId="224" xfId="44" applyFont="1" applyBorder="1" applyAlignment="1">
      <alignment horizontal="center" vertical="center" wrapText="1"/>
    </xf>
    <xf numFmtId="0" fontId="77" fillId="0" borderId="223" xfId="44" applyFont="1" applyBorder="1" applyAlignment="1">
      <alignment horizontal="center" vertical="center" wrapText="1"/>
    </xf>
    <xf numFmtId="0" fontId="77" fillId="0" borderId="6" xfId="44" applyFont="1" applyBorder="1" applyAlignment="1">
      <alignment horizontal="center" vertical="center" wrapText="1"/>
    </xf>
    <xf numFmtId="0" fontId="77" fillId="0" borderId="0" xfId="44" applyFont="1" applyAlignment="1">
      <alignment horizontal="left" vertical="center" wrapText="1"/>
    </xf>
    <xf numFmtId="0" fontId="129" fillId="0" borderId="6" xfId="44" applyFont="1" applyBorder="1" applyAlignment="1">
      <alignment horizontal="center" vertical="center"/>
    </xf>
    <xf numFmtId="0" fontId="129" fillId="0" borderId="7" xfId="44" applyFont="1" applyBorder="1" applyAlignment="1">
      <alignment horizontal="left" vertical="center" wrapText="1" indent="1"/>
    </xf>
    <xf numFmtId="0" fontId="129" fillId="0" borderId="224" xfId="44" applyFont="1" applyBorder="1" applyAlignment="1">
      <alignment horizontal="left" vertical="center" wrapText="1" indent="1"/>
    </xf>
    <xf numFmtId="0" fontId="129" fillId="0" borderId="223" xfId="44" applyFont="1" applyBorder="1" applyAlignment="1">
      <alignment horizontal="left" vertical="center" wrapText="1" indent="1"/>
    </xf>
    <xf numFmtId="0" fontId="129" fillId="0" borderId="227" xfId="44" applyFont="1" applyBorder="1" applyAlignment="1">
      <alignment horizontal="center" vertical="center" wrapText="1"/>
    </xf>
    <xf numFmtId="0" fontId="129" fillId="0" borderId="225" xfId="44" applyFont="1" applyBorder="1" applyAlignment="1">
      <alignment horizontal="center" vertical="center"/>
    </xf>
    <xf numFmtId="0" fontId="129" fillId="0" borderId="286" xfId="44" applyFont="1" applyBorder="1" applyAlignment="1">
      <alignment horizontal="center" vertical="center"/>
    </xf>
    <xf numFmtId="0" fontId="129" fillId="0" borderId="5" xfId="44" applyFont="1" applyBorder="1" applyAlignment="1">
      <alignment horizontal="center" vertical="center"/>
    </xf>
    <xf numFmtId="0" fontId="129" fillId="0" borderId="234" xfId="44" applyFont="1" applyBorder="1" applyAlignment="1">
      <alignment horizontal="center" vertical="center"/>
    </xf>
    <xf numFmtId="0" fontId="129" fillId="0" borderId="233" xfId="44" applyFont="1" applyBorder="1" applyAlignment="1">
      <alignment horizontal="center" vertical="center"/>
    </xf>
    <xf numFmtId="0" fontId="87" fillId="0" borderId="226" xfId="44" applyFont="1" applyBorder="1" applyAlignment="1">
      <alignment horizontal="left" vertical="center" wrapText="1" indent="1"/>
    </xf>
    <xf numFmtId="0" fontId="87" fillId="0" borderId="225" xfId="44" applyFont="1" applyBorder="1" applyAlignment="1">
      <alignment horizontal="left" vertical="center" wrapText="1" indent="1"/>
    </xf>
    <xf numFmtId="0" fontId="87" fillId="0" borderId="0" xfId="44" applyFont="1" applyAlignment="1">
      <alignment horizontal="left" vertical="center" wrapText="1" indent="1"/>
    </xf>
    <xf numFmtId="0" fontId="87" fillId="0" borderId="5" xfId="44" applyFont="1" applyBorder="1" applyAlignment="1">
      <alignment horizontal="left" vertical="center" wrapText="1" indent="1"/>
    </xf>
    <xf numFmtId="0" fontId="87" fillId="0" borderId="232" xfId="44" applyFont="1" applyBorder="1" applyAlignment="1">
      <alignment horizontal="left" vertical="center" wrapText="1" indent="1"/>
    </xf>
    <xf numFmtId="0" fontId="87" fillId="0" borderId="233" xfId="44" applyFont="1" applyBorder="1" applyAlignment="1">
      <alignment horizontal="left" vertical="center" wrapText="1" indent="1"/>
    </xf>
    <xf numFmtId="0" fontId="129" fillId="0" borderId="228" xfId="44" applyFont="1" applyBorder="1" applyAlignment="1">
      <alignment horizontal="center" vertical="center" wrapText="1"/>
    </xf>
    <xf numFmtId="0" fontId="129" fillId="0" borderId="287" xfId="44" applyFont="1" applyBorder="1" applyAlignment="1">
      <alignment horizontal="center" vertical="center"/>
    </xf>
    <xf numFmtId="0" fontId="129" fillId="0" borderId="238" xfId="44" applyFont="1" applyBorder="1" applyAlignment="1">
      <alignment horizontal="center" vertical="center"/>
    </xf>
    <xf numFmtId="0" fontId="87" fillId="0" borderId="6" xfId="44" applyFont="1" applyBorder="1" applyAlignment="1">
      <alignment horizontal="left" vertical="center" wrapText="1" indent="1"/>
    </xf>
    <xf numFmtId="0" fontId="129" fillId="0" borderId="6" xfId="44" applyFont="1" applyBorder="1" applyAlignment="1">
      <alignment horizontal="center" vertical="center" wrapText="1"/>
    </xf>
    <xf numFmtId="0" fontId="77" fillId="0" borderId="227" xfId="44" applyFont="1" applyBorder="1" applyAlignment="1">
      <alignment horizontal="center" vertical="center" wrapText="1"/>
    </xf>
    <xf numFmtId="0" fontId="77" fillId="0" borderId="225" xfId="44" applyFont="1" applyBorder="1" applyAlignment="1">
      <alignment horizontal="center" vertical="center" wrapText="1"/>
    </xf>
    <xf numFmtId="0" fontId="77" fillId="0" borderId="286" xfId="44" applyFont="1" applyBorder="1" applyAlignment="1">
      <alignment horizontal="center" vertical="center" wrapText="1"/>
    </xf>
    <xf numFmtId="0" fontId="77" fillId="0" borderId="5" xfId="44" applyFont="1" applyBorder="1" applyAlignment="1">
      <alignment horizontal="center" vertical="center" wrapText="1"/>
    </xf>
    <xf numFmtId="0" fontId="77" fillId="0" borderId="234" xfId="44" applyFont="1" applyBorder="1" applyAlignment="1">
      <alignment horizontal="center" vertical="center" wrapText="1"/>
    </xf>
    <xf numFmtId="0" fontId="77" fillId="0" borderId="233" xfId="44" applyFont="1" applyBorder="1" applyAlignment="1">
      <alignment horizontal="center" vertical="center" wrapText="1"/>
    </xf>
    <xf numFmtId="0" fontId="77" fillId="0" borderId="227" xfId="44" applyFont="1" applyBorder="1" applyAlignment="1">
      <alignment horizontal="left" vertical="center" indent="1"/>
    </xf>
    <xf numFmtId="0" fontId="77" fillId="0" borderId="225" xfId="44" applyFont="1" applyBorder="1" applyAlignment="1">
      <alignment horizontal="left" vertical="center" indent="1"/>
    </xf>
    <xf numFmtId="0" fontId="119" fillId="0" borderId="274" xfId="44" applyFont="1" applyBorder="1" applyAlignment="1">
      <alignment horizontal="center" vertical="center"/>
    </xf>
    <xf numFmtId="0" fontId="124" fillId="0" borderId="275" xfId="44" applyFont="1" applyBorder="1" applyAlignment="1" applyProtection="1">
      <alignment horizontal="left" vertical="center" wrapText="1"/>
      <protection locked="0"/>
    </xf>
    <xf numFmtId="0" fontId="119" fillId="0" borderId="275" xfId="44" applyFont="1" applyBorder="1" applyAlignment="1">
      <alignment horizontal="center" vertical="center" shrinkToFit="1"/>
    </xf>
    <xf numFmtId="0" fontId="121" fillId="0" borderId="275" xfId="44" applyFont="1" applyBorder="1" applyAlignment="1" applyProtection="1">
      <alignment horizontal="center" vertical="center"/>
      <protection locked="0"/>
    </xf>
    <xf numFmtId="0" fontId="121" fillId="0" borderId="0" xfId="59" applyFont="1">
      <alignment vertical="center"/>
    </xf>
    <xf numFmtId="0" fontId="119" fillId="0" borderId="0" xfId="59" applyFont="1" applyAlignment="1">
      <alignment horizontal="right" vertical="center"/>
    </xf>
    <xf numFmtId="0" fontId="126" fillId="0" borderId="0" xfId="59" applyFont="1" applyAlignment="1">
      <alignment horizontal="center" vertical="center"/>
    </xf>
    <xf numFmtId="0" fontId="119" fillId="0" borderId="275" xfId="44" applyFont="1" applyBorder="1" applyAlignment="1" applyProtection="1">
      <alignment horizontal="center" vertical="center"/>
      <protection locked="0"/>
    </xf>
    <xf numFmtId="0" fontId="121" fillId="0" borderId="274" xfId="44" applyFont="1" applyBorder="1" applyAlignment="1">
      <alignment horizontal="center" vertical="center" wrapText="1"/>
    </xf>
    <xf numFmtId="0" fontId="119" fillId="0" borderId="275" xfId="59" applyFont="1" applyBorder="1" applyAlignment="1">
      <alignment horizontal="left" vertical="center" indent="1"/>
    </xf>
    <xf numFmtId="0" fontId="119" fillId="0" borderId="194" xfId="59" applyFont="1" applyBorder="1" applyAlignment="1">
      <alignment horizontal="center" vertical="center"/>
    </xf>
    <xf numFmtId="179" fontId="119" fillId="0" borderId="274" xfId="59" applyNumberFormat="1" applyFont="1" applyBorder="1" applyAlignment="1" applyProtection="1">
      <alignment horizontal="right" vertical="center"/>
      <protection locked="0"/>
    </xf>
    <xf numFmtId="183" fontId="119" fillId="0" borderId="278" xfId="59" applyNumberFormat="1" applyFont="1" applyBorder="1" applyAlignment="1">
      <alignment horizontal="center" vertical="center"/>
    </xf>
    <xf numFmtId="0" fontId="119" fillId="0" borderId="279" xfId="59" applyFont="1" applyBorder="1" applyAlignment="1">
      <alignment horizontal="left" vertical="center" indent="1"/>
    </xf>
    <xf numFmtId="179" fontId="119" fillId="0" borderId="280" xfId="59" applyNumberFormat="1" applyFont="1" applyBorder="1" applyAlignment="1">
      <alignment horizontal="right" vertical="center"/>
    </xf>
    <xf numFmtId="182" fontId="119" fillId="0" borderId="282" xfId="59" applyNumberFormat="1" applyFont="1" applyBorder="1" applyAlignment="1">
      <alignment horizontal="center" vertical="center"/>
    </xf>
    <xf numFmtId="0" fontId="119" fillId="0" borderId="193" xfId="59" applyFont="1" applyBorder="1" applyAlignment="1">
      <alignment horizontal="center" vertical="center"/>
    </xf>
    <xf numFmtId="179" fontId="119" fillId="0" borderId="192" xfId="59" applyNumberFormat="1" applyFont="1" applyBorder="1" applyAlignment="1">
      <alignment horizontal="right" vertical="center"/>
    </xf>
    <xf numFmtId="182" fontId="119" fillId="0" borderId="189" xfId="59" applyNumberFormat="1" applyFont="1" applyBorder="1" applyAlignment="1">
      <alignment horizontal="center" vertical="center"/>
    </xf>
    <xf numFmtId="0" fontId="119" fillId="0" borderId="275" xfId="59" applyFont="1" applyBorder="1" applyAlignment="1">
      <alignment horizontal="center" vertical="center"/>
    </xf>
    <xf numFmtId="0" fontId="119" fillId="0" borderId="275" xfId="59" applyFont="1" applyBorder="1" applyAlignment="1" applyProtection="1">
      <alignment horizontal="center" vertical="center"/>
      <protection locked="0"/>
    </xf>
    <xf numFmtId="0" fontId="119" fillId="0" borderId="275" xfId="59" applyFont="1" applyBorder="1" applyAlignment="1">
      <alignment horizontal="center" vertical="center" shrinkToFit="1"/>
    </xf>
    <xf numFmtId="0" fontId="119" fillId="0" borderId="274" xfId="59" applyFont="1" applyBorder="1" applyAlignment="1" applyProtection="1">
      <alignment horizontal="center" vertical="center"/>
      <protection locked="0"/>
    </xf>
    <xf numFmtId="0" fontId="119" fillId="0" borderId="283" xfId="59" applyFont="1" applyBorder="1" applyAlignment="1">
      <alignment horizontal="center" vertical="center"/>
    </xf>
    <xf numFmtId="38" fontId="119" fillId="0" borderId="275" xfId="148" applyFont="1" applyFill="1" applyBorder="1" applyAlignment="1" applyProtection="1">
      <alignment horizontal="center" vertical="center"/>
    </xf>
    <xf numFmtId="0" fontId="119" fillId="0" borderId="279" xfId="59" applyFont="1" applyBorder="1" applyAlignment="1">
      <alignment horizontal="center" vertical="center"/>
    </xf>
    <xf numFmtId="179" fontId="119" fillId="0" borderId="192" xfId="59" applyNumberFormat="1" applyFont="1" applyBorder="1" applyAlignment="1" applyProtection="1">
      <alignment horizontal="right" vertical="center"/>
      <protection locked="0"/>
    </xf>
    <xf numFmtId="0" fontId="119" fillId="0" borderId="195" xfId="59" applyFont="1" applyBorder="1" applyAlignment="1">
      <alignment horizontal="center" vertical="center"/>
    </xf>
    <xf numFmtId="0" fontId="121" fillId="0" borderId="0" xfId="59" applyFont="1" applyAlignment="1">
      <alignment horizontal="left" vertical="center" wrapText="1"/>
    </xf>
    <xf numFmtId="0" fontId="77" fillId="24" borderId="0" xfId="59" applyFont="1" applyFill="1" applyAlignment="1">
      <alignment horizontal="left" vertical="center" wrapText="1"/>
    </xf>
    <xf numFmtId="0" fontId="121" fillId="0" borderId="275" xfId="44" applyFont="1" applyBorder="1" applyAlignment="1">
      <alignment horizontal="center" vertical="center"/>
    </xf>
    <xf numFmtId="0" fontId="121" fillId="0" borderId="275" xfId="44" applyFont="1" applyBorder="1" applyAlignment="1">
      <alignment horizontal="left" vertical="center" wrapText="1"/>
    </xf>
    <xf numFmtId="0" fontId="121" fillId="0" borderId="0" xfId="59" applyFont="1" applyAlignment="1">
      <alignment horizontal="left" vertical="top" wrapText="1"/>
    </xf>
    <xf numFmtId="0" fontId="141" fillId="0" borderId="0" xfId="147" applyFont="1" applyAlignment="1">
      <alignment vertical="center" wrapText="1"/>
    </xf>
    <xf numFmtId="0" fontId="136" fillId="0" borderId="0" xfId="147" applyFont="1" applyAlignment="1">
      <alignment vertical="center" wrapText="1"/>
    </xf>
    <xf numFmtId="0" fontId="45" fillId="0" borderId="0" xfId="147" applyFont="1" applyAlignment="1">
      <alignment vertical="center" wrapText="1"/>
    </xf>
    <xf numFmtId="0" fontId="28" fillId="0" borderId="0" xfId="147" applyFont="1">
      <alignment vertical="center"/>
    </xf>
    <xf numFmtId="0" fontId="186" fillId="0" borderId="0" xfId="147" applyFont="1">
      <alignment vertical="center"/>
    </xf>
    <xf numFmtId="0" fontId="144" fillId="0" borderId="0" xfId="147" applyFont="1" applyAlignment="1">
      <alignment horizontal="right" vertical="center"/>
    </xf>
    <xf numFmtId="0" fontId="143" fillId="0" borderId="0" xfId="147" applyFont="1" applyAlignment="1">
      <alignment horizontal="center" vertical="center"/>
    </xf>
    <xf numFmtId="0" fontId="186" fillId="0" borderId="7" xfId="147" applyFont="1" applyBorder="1" applyAlignment="1">
      <alignment horizontal="center" vertical="center"/>
    </xf>
    <xf numFmtId="0" fontId="186" fillId="0" borderId="224" xfId="147" applyFont="1" applyBorder="1" applyAlignment="1">
      <alignment horizontal="center" vertical="center"/>
    </xf>
    <xf numFmtId="0" fontId="186" fillId="0" borderId="223" xfId="147" applyFont="1" applyBorder="1" applyAlignment="1">
      <alignment horizontal="center" vertical="center"/>
    </xf>
    <xf numFmtId="0" fontId="144" fillId="0" borderId="226" xfId="147" applyFont="1" applyBorder="1" applyAlignment="1">
      <alignment horizontal="center" vertical="center"/>
    </xf>
    <xf numFmtId="0" fontId="144" fillId="0" borderId="225" xfId="147" applyFont="1" applyBorder="1" applyAlignment="1">
      <alignment horizontal="center" vertical="center"/>
    </xf>
    <xf numFmtId="0" fontId="144" fillId="0" borderId="228" xfId="147" applyFont="1" applyBorder="1" applyAlignment="1">
      <alignment horizontal="left" vertical="center" wrapText="1"/>
    </xf>
    <xf numFmtId="0" fontId="144" fillId="0" borderId="287" xfId="147" applyFont="1" applyBorder="1" applyAlignment="1">
      <alignment horizontal="left" vertical="center" wrapText="1"/>
    </xf>
    <xf numFmtId="0" fontId="144" fillId="0" borderId="238" xfId="147" applyFont="1" applyBorder="1" applyAlignment="1">
      <alignment horizontal="left" vertical="center" wrapText="1"/>
    </xf>
    <xf numFmtId="0" fontId="131" fillId="0" borderId="0" xfId="59" applyFont="1">
      <alignment vertical="center"/>
    </xf>
    <xf numFmtId="0" fontId="131" fillId="0" borderId="0" xfId="59" applyFont="1" applyAlignment="1">
      <alignment horizontal="right" vertical="center"/>
    </xf>
    <xf numFmtId="0" fontId="135" fillId="0" borderId="0" xfId="59" applyFont="1" applyAlignment="1">
      <alignment horizontal="center" vertical="center"/>
    </xf>
    <xf numFmtId="0" fontId="133" fillId="0" borderId="95" xfId="59" applyFont="1" applyBorder="1" applyAlignment="1">
      <alignment horizontal="distributed" vertical="center" indent="1"/>
    </xf>
    <xf numFmtId="0" fontId="133" fillId="0" borderId="83" xfId="59" applyFont="1" applyBorder="1" applyAlignment="1">
      <alignment horizontal="distributed" vertical="center" indent="1"/>
    </xf>
    <xf numFmtId="0" fontId="133" fillId="0" borderId="83" xfId="59" applyFont="1" applyBorder="1" applyAlignment="1">
      <alignment horizontal="left" vertical="center" indent="1"/>
    </xf>
    <xf numFmtId="0" fontId="133" fillId="0" borderId="107" xfId="59" applyFont="1" applyBorder="1" applyAlignment="1">
      <alignment horizontal="left" vertical="center" indent="1"/>
    </xf>
    <xf numFmtId="0" fontId="133" fillId="0" borderId="273" xfId="59" applyFont="1" applyBorder="1" applyAlignment="1">
      <alignment horizontal="distributed" vertical="center" indent="1"/>
    </xf>
    <xf numFmtId="0" fontId="133" fillId="0" borderId="228" xfId="59" applyFont="1" applyBorder="1" applyAlignment="1">
      <alignment horizontal="distributed" vertical="center" indent="1"/>
    </xf>
    <xf numFmtId="0" fontId="133" fillId="0" borderId="228" xfId="59" applyFont="1" applyBorder="1" applyAlignment="1">
      <alignment horizontal="center" vertical="center"/>
    </xf>
    <xf numFmtId="0" fontId="133" fillId="0" borderId="289" xfId="59" applyFont="1" applyBorder="1" applyAlignment="1">
      <alignment horizontal="center" vertical="center"/>
    </xf>
    <xf numFmtId="0" fontId="133" fillId="0" borderId="109" xfId="59" applyFont="1" applyBorder="1" applyAlignment="1">
      <alignment horizontal="center" vertical="center"/>
    </xf>
    <xf numFmtId="0" fontId="133" fillId="0" borderId="110" xfId="59" applyFont="1" applyBorder="1" applyAlignment="1">
      <alignment horizontal="center" vertical="center"/>
    </xf>
    <xf numFmtId="0" fontId="133" fillId="0" borderId="112" xfId="59" applyFont="1" applyBorder="1" applyAlignment="1">
      <alignment horizontal="center" vertical="center"/>
    </xf>
    <xf numFmtId="0" fontId="131" fillId="0" borderId="50" xfId="59" applyFont="1" applyBorder="1" applyAlignment="1">
      <alignment horizontal="center" vertical="center"/>
    </xf>
    <xf numFmtId="0" fontId="131" fillId="0" borderId="6" xfId="59" applyFont="1" applyBorder="1" applyAlignment="1">
      <alignment horizontal="center" vertical="center"/>
    </xf>
    <xf numFmtId="0" fontId="134" fillId="0" borderId="227" xfId="59" applyFont="1" applyBorder="1" applyAlignment="1">
      <alignment horizontal="center" vertical="center" wrapText="1"/>
    </xf>
    <xf numFmtId="0" fontId="134" fillId="0" borderId="226" xfId="59" applyFont="1" applyBorder="1" applyAlignment="1">
      <alignment horizontal="center" vertical="center" wrapText="1"/>
    </xf>
    <xf numFmtId="0" fontId="134" fillId="0" borderId="225" xfId="59" applyFont="1" applyBorder="1" applyAlignment="1">
      <alignment horizontal="center" vertical="center" wrapText="1"/>
    </xf>
    <xf numFmtId="0" fontId="134" fillId="0" borderId="286" xfId="59" applyFont="1" applyBorder="1" applyAlignment="1">
      <alignment horizontal="center" vertical="center" wrapText="1"/>
    </xf>
    <xf numFmtId="0" fontId="134" fillId="0" borderId="0" xfId="59" applyFont="1" applyAlignment="1">
      <alignment horizontal="center" vertical="center" wrapText="1"/>
    </xf>
    <xf numFmtId="0" fontId="134" fillId="0" borderId="5" xfId="59" applyFont="1" applyBorder="1" applyAlignment="1">
      <alignment horizontal="center" vertical="center" wrapText="1"/>
    </xf>
    <xf numFmtId="0" fontId="134" fillId="0" borderId="234" xfId="59" applyFont="1" applyBorder="1" applyAlignment="1">
      <alignment horizontal="center" vertical="center" wrapText="1"/>
    </xf>
    <xf numFmtId="0" fontId="134" fillId="0" borderId="232" xfId="59" applyFont="1" applyBorder="1" applyAlignment="1">
      <alignment horizontal="center" vertical="center" wrapText="1"/>
    </xf>
    <xf numFmtId="0" fontId="134" fillId="0" borderId="233" xfId="59" applyFont="1" applyBorder="1" applyAlignment="1">
      <alignment horizontal="center" vertical="center" wrapText="1"/>
    </xf>
    <xf numFmtId="0" fontId="134" fillId="0" borderId="6" xfId="59" applyFont="1" applyBorder="1" applyAlignment="1">
      <alignment horizontal="center" vertical="center" wrapText="1"/>
    </xf>
    <xf numFmtId="0" fontId="134" fillId="0" borderId="108" xfId="59" applyFont="1" applyBorder="1" applyAlignment="1">
      <alignment horizontal="center" vertical="center" wrapText="1"/>
    </xf>
    <xf numFmtId="0" fontId="133" fillId="0" borderId="6" xfId="59" applyFont="1" applyBorder="1" applyAlignment="1">
      <alignment horizontal="center" vertical="center" shrinkToFit="1"/>
    </xf>
    <xf numFmtId="0" fontId="133" fillId="0" borderId="108" xfId="59" applyFont="1" applyBorder="1" applyAlignment="1">
      <alignment horizontal="center" vertical="center" shrinkToFit="1"/>
    </xf>
    <xf numFmtId="0" fontId="133" fillId="0" borderId="50" xfId="59" applyFont="1" applyBorder="1" applyAlignment="1">
      <alignment horizontal="center" vertical="center" shrinkToFit="1"/>
    </xf>
    <xf numFmtId="0" fontId="133" fillId="0" borderId="7" xfId="59" applyFont="1" applyBorder="1" applyAlignment="1">
      <alignment horizontal="center" vertical="center" shrinkToFit="1"/>
    </xf>
    <xf numFmtId="0" fontId="133" fillId="0" borderId="224" xfId="59" applyFont="1" applyBorder="1" applyAlignment="1">
      <alignment horizontal="center" vertical="center" shrinkToFit="1"/>
    </xf>
    <xf numFmtId="0" fontId="133" fillId="0" borderId="64" xfId="59" applyFont="1" applyBorder="1" applyAlignment="1">
      <alignment horizontal="center" vertical="center" shrinkToFit="1"/>
    </xf>
    <xf numFmtId="0" fontId="133" fillId="0" borderId="223" xfId="59" applyFont="1" applyBorder="1" applyAlignment="1">
      <alignment horizontal="center" vertical="center" shrinkToFit="1"/>
    </xf>
    <xf numFmtId="0" fontId="133" fillId="0" borderId="51" xfId="59" applyFont="1" applyBorder="1" applyAlignment="1">
      <alignment horizontal="center" vertical="center" shrinkToFit="1"/>
    </xf>
    <xf numFmtId="0" fontId="133" fillId="0" borderId="114" xfId="59" applyFont="1" applyBorder="1" applyAlignment="1">
      <alignment horizontal="center" vertical="center" shrinkToFit="1"/>
    </xf>
    <xf numFmtId="0" fontId="133" fillId="0" borderId="113" xfId="59" applyFont="1" applyBorder="1" applyAlignment="1">
      <alignment horizontal="center" vertical="center" shrinkToFit="1"/>
    </xf>
    <xf numFmtId="0" fontId="132" fillId="0" borderId="0" xfId="59" applyFont="1" applyAlignment="1">
      <alignment horizontal="left" vertical="center" wrapText="1"/>
    </xf>
    <xf numFmtId="0" fontId="129" fillId="0" borderId="95" xfId="59" applyFont="1" applyBorder="1" applyAlignment="1">
      <alignment horizontal="center" vertical="center" wrapText="1" shrinkToFit="1"/>
    </xf>
    <xf numFmtId="0" fontId="129" fillId="0" borderId="83" xfId="59" applyFont="1" applyBorder="1" applyAlignment="1">
      <alignment horizontal="center" vertical="center" wrapText="1" shrinkToFit="1"/>
    </xf>
    <xf numFmtId="0" fontId="129" fillId="0" borderId="113" xfId="59" applyFont="1" applyBorder="1" applyAlignment="1">
      <alignment horizontal="center" vertical="center" wrapText="1" shrinkToFit="1"/>
    </xf>
    <xf numFmtId="0" fontId="129" fillId="0" borderId="51" xfId="59" applyFont="1" applyBorder="1" applyAlignment="1">
      <alignment horizontal="center" vertical="center" wrapText="1" shrinkToFit="1"/>
    </xf>
    <xf numFmtId="0" fontId="129" fillId="0" borderId="83" xfId="59" applyFont="1" applyBorder="1" applyAlignment="1">
      <alignment horizontal="center" vertical="center" shrinkToFit="1"/>
    </xf>
    <xf numFmtId="0" fontId="129" fillId="0" borderId="107" xfId="59" applyFont="1" applyBorder="1" applyAlignment="1">
      <alignment horizontal="center" vertical="center" shrinkToFit="1"/>
    </xf>
    <xf numFmtId="0" fontId="129" fillId="0" borderId="51" xfId="59" applyFont="1" applyBorder="1" applyAlignment="1">
      <alignment horizontal="center" vertical="center" shrinkToFit="1"/>
    </xf>
    <xf numFmtId="0" fontId="129" fillId="0" borderId="114" xfId="59" applyFont="1" applyBorder="1" applyAlignment="1">
      <alignment horizontal="center" vertical="center" shrinkToFit="1"/>
    </xf>
    <xf numFmtId="0" fontId="133" fillId="0" borderId="28" xfId="59" applyFont="1" applyBorder="1" applyAlignment="1">
      <alignment horizontal="center" vertical="center" wrapText="1"/>
    </xf>
    <xf numFmtId="0" fontId="133" fillId="0" borderId="29" xfId="59" applyFont="1" applyBorder="1" applyAlignment="1">
      <alignment horizontal="center" vertical="center" wrapText="1"/>
    </xf>
    <xf numFmtId="0" fontId="133" fillId="0" borderId="98" xfId="59" applyFont="1" applyBorder="1" applyAlignment="1">
      <alignment horizontal="center" vertical="center" wrapText="1"/>
    </xf>
    <xf numFmtId="0" fontId="133" fillId="0" borderId="231" xfId="59" applyFont="1" applyBorder="1" applyAlignment="1">
      <alignment horizontal="center" vertical="center" wrapText="1"/>
    </xf>
    <xf numFmtId="0" fontId="133" fillId="0" borderId="232" xfId="59" applyFont="1" applyBorder="1" applyAlignment="1">
      <alignment horizontal="center" vertical="center" wrapText="1"/>
    </xf>
    <xf numFmtId="0" fontId="133" fillId="0" borderId="233" xfId="59" applyFont="1" applyBorder="1" applyAlignment="1">
      <alignment horizontal="center" vertical="center" wrapText="1"/>
    </xf>
    <xf numFmtId="0" fontId="133" fillId="0" borderId="56" xfId="59" applyFont="1" applyBorder="1" applyAlignment="1">
      <alignment horizontal="center" vertical="center" wrapText="1"/>
    </xf>
    <xf numFmtId="0" fontId="133" fillId="0" borderId="115" xfId="59" applyFont="1" applyBorder="1" applyAlignment="1">
      <alignment horizontal="center" vertical="center" wrapText="1"/>
    </xf>
    <xf numFmtId="0" fontId="131" fillId="0" borderId="234" xfId="59" applyFont="1" applyBorder="1" applyAlignment="1">
      <alignment horizontal="center" vertical="center" wrapText="1"/>
    </xf>
    <xf numFmtId="0" fontId="131" fillId="0" borderId="232" xfId="59" applyFont="1" applyBorder="1" applyAlignment="1">
      <alignment horizontal="center" vertical="center" wrapText="1"/>
    </xf>
    <xf numFmtId="0" fontId="131" fillId="0" borderId="243" xfId="59" applyFont="1" applyBorder="1" applyAlignment="1">
      <alignment horizontal="center" vertical="center" wrapText="1"/>
    </xf>
    <xf numFmtId="0" fontId="133" fillId="0" borderId="92" xfId="59" applyFont="1" applyBorder="1" applyAlignment="1">
      <alignment horizontal="center" vertical="center" shrinkToFit="1"/>
    </xf>
    <xf numFmtId="0" fontId="133" fillId="0" borderId="77" xfId="59" applyFont="1" applyBorder="1" applyAlignment="1">
      <alignment horizontal="center" vertical="center" shrinkToFit="1"/>
    </xf>
    <xf numFmtId="0" fontId="133" fillId="0" borderId="93" xfId="59" applyFont="1" applyBorder="1" applyAlignment="1">
      <alignment horizontal="center" vertical="center" shrinkToFit="1"/>
    </xf>
    <xf numFmtId="0" fontId="133" fillId="0" borderId="77" xfId="59" applyFont="1" applyBorder="1" applyAlignment="1">
      <alignment horizontal="center" vertical="center" wrapText="1" shrinkToFit="1"/>
    </xf>
    <xf numFmtId="0" fontId="133" fillId="0" borderId="93" xfId="59" applyFont="1" applyBorder="1" applyAlignment="1">
      <alignment horizontal="center" vertical="center" wrapText="1" shrinkToFit="1"/>
    </xf>
    <xf numFmtId="0" fontId="133" fillId="0" borderId="76" xfId="59" applyFont="1" applyBorder="1" applyAlignment="1">
      <alignment horizontal="center" vertical="center" wrapText="1" shrinkToFit="1"/>
    </xf>
    <xf numFmtId="0" fontId="133" fillId="0" borderId="78" xfId="59" applyFont="1" applyBorder="1" applyAlignment="1">
      <alignment horizontal="center" vertical="center" wrapText="1" shrinkToFit="1"/>
    </xf>
    <xf numFmtId="0" fontId="132" fillId="0" borderId="29" xfId="59" applyFont="1" applyBorder="1" applyAlignment="1">
      <alignment horizontal="left" vertical="center" wrapText="1"/>
    </xf>
    <xf numFmtId="0" fontId="137" fillId="0" borderId="227" xfId="146" quotePrefix="1" applyFont="1" applyBorder="1" applyAlignment="1">
      <alignment horizontal="center" vertical="center"/>
    </xf>
    <xf numFmtId="0" fontId="137" fillId="0" borderId="234" xfId="146" quotePrefix="1" applyFont="1" applyBorder="1" applyAlignment="1">
      <alignment horizontal="center" vertical="center"/>
    </xf>
    <xf numFmtId="0" fontId="137" fillId="0" borderId="226" xfId="146" applyFont="1" applyBorder="1" applyAlignment="1">
      <alignment horizontal="left" vertical="center" wrapText="1"/>
    </xf>
    <xf numFmtId="0" fontId="137" fillId="0" borderId="225" xfId="146" applyFont="1" applyBorder="1" applyAlignment="1">
      <alignment horizontal="left" vertical="center" wrapText="1"/>
    </xf>
    <xf numFmtId="0" fontId="137" fillId="0" borderId="7" xfId="146" applyFont="1" applyBorder="1" applyAlignment="1">
      <alignment horizontal="left" vertical="center" wrapText="1"/>
    </xf>
    <xf numFmtId="0" fontId="137" fillId="0" borderId="223" xfId="146" applyFont="1" applyBorder="1" applyAlignment="1">
      <alignment horizontal="left" vertical="center" wrapText="1"/>
    </xf>
    <xf numFmtId="0" fontId="137" fillId="0" borderId="0" xfId="146" applyFont="1"/>
    <xf numFmtId="0" fontId="143" fillId="0" borderId="0" xfId="146" applyFont="1" applyAlignment="1">
      <alignment horizontal="center" vertical="center" wrapText="1"/>
    </xf>
    <xf numFmtId="0" fontId="137" fillId="0" borderId="6" xfId="146" applyFont="1" applyBorder="1" applyAlignment="1">
      <alignment horizontal="left" vertical="distributed" wrapText="1"/>
    </xf>
    <xf numFmtId="0" fontId="137" fillId="0" borderId="6" xfId="146" applyFont="1" applyBorder="1" applyAlignment="1">
      <alignment horizontal="center" wrapText="1"/>
    </xf>
    <xf numFmtId="0" fontId="137" fillId="0" borderId="7" xfId="146" applyFont="1" applyBorder="1" applyAlignment="1">
      <alignment horizontal="center" vertical="center" wrapText="1"/>
    </xf>
    <xf numFmtId="0" fontId="137" fillId="0" borderId="223" xfId="146" applyFont="1" applyBorder="1" applyAlignment="1">
      <alignment horizontal="center" vertical="center" wrapText="1"/>
    </xf>
    <xf numFmtId="0" fontId="137" fillId="0" borderId="6" xfId="157" applyFont="1" applyBorder="1" applyAlignment="1">
      <alignment horizontal="center" vertical="center"/>
    </xf>
    <xf numFmtId="0" fontId="137" fillId="0" borderId="224" xfId="146" applyFont="1" applyBorder="1" applyAlignment="1">
      <alignment horizontal="center" vertical="center" wrapText="1"/>
    </xf>
    <xf numFmtId="0" fontId="137" fillId="0" borderId="7" xfId="146" quotePrefix="1" applyFont="1" applyBorder="1" applyAlignment="1">
      <alignment horizontal="center" vertical="center"/>
    </xf>
    <xf numFmtId="0" fontId="137" fillId="0" borderId="0" xfId="146" applyFont="1" applyAlignment="1">
      <alignment horizontal="left" vertical="top" wrapText="1"/>
    </xf>
    <xf numFmtId="0" fontId="137" fillId="0" borderId="286" xfId="146" quotePrefix="1" applyFont="1" applyBorder="1" applyAlignment="1">
      <alignment horizontal="center" vertical="center"/>
    </xf>
    <xf numFmtId="0" fontId="137" fillId="0" borderId="234" xfId="146" applyFont="1" applyBorder="1" applyAlignment="1">
      <alignment horizontal="left" vertical="center" wrapText="1"/>
    </xf>
    <xf numFmtId="0" fontId="137" fillId="0" borderId="233" xfId="146" applyFont="1" applyBorder="1" applyAlignment="1">
      <alignment horizontal="left" vertical="center" wrapText="1"/>
    </xf>
    <xf numFmtId="0" fontId="137" fillId="0" borderId="6" xfId="146" quotePrefix="1" applyFont="1" applyBorder="1" applyAlignment="1">
      <alignment horizontal="center" vertical="center"/>
    </xf>
    <xf numFmtId="0" fontId="137" fillId="0" borderId="224" xfId="146" applyFont="1" applyBorder="1" applyAlignment="1">
      <alignment horizontal="left" vertical="center" wrapText="1"/>
    </xf>
    <xf numFmtId="0" fontId="137" fillId="0" borderId="6" xfId="146" applyFont="1" applyBorder="1" applyAlignment="1">
      <alignment horizontal="center" vertical="center" wrapText="1"/>
    </xf>
    <xf numFmtId="0" fontId="137" fillId="0" borderId="6" xfId="146" applyFont="1" applyBorder="1" applyAlignment="1">
      <alignment horizontal="left" vertical="center" wrapText="1"/>
    </xf>
    <xf numFmtId="0" fontId="137" fillId="0" borderId="0" xfId="42" applyFont="1" applyAlignment="1">
      <alignment horizontal="left" vertical="top" wrapText="1"/>
    </xf>
    <xf numFmtId="0" fontId="65" fillId="0" borderId="0" xfId="43" applyFont="1" applyAlignment="1">
      <alignment horizontal="center" vertical="center"/>
    </xf>
    <xf numFmtId="0" fontId="131" fillId="0" borderId="7" xfId="147" applyFont="1" applyBorder="1" applyAlignment="1">
      <alignment horizontal="left" vertical="center" wrapText="1"/>
    </xf>
    <xf numFmtId="0" fontId="131" fillId="0" borderId="224" xfId="147" applyFont="1" applyBorder="1" applyAlignment="1">
      <alignment horizontal="left" vertical="center" wrapText="1"/>
    </xf>
    <xf numFmtId="0" fontId="131" fillId="0" borderId="223" xfId="147" applyFont="1" applyBorder="1" applyAlignment="1">
      <alignment horizontal="left" vertical="center" wrapText="1"/>
    </xf>
    <xf numFmtId="0" fontId="77" fillId="0" borderId="0" xfId="147" applyFont="1" applyAlignment="1">
      <alignment vertical="center" wrapText="1"/>
    </xf>
    <xf numFmtId="0" fontId="131" fillId="0" borderId="0" xfId="147" applyFont="1">
      <alignment vertical="center"/>
    </xf>
    <xf numFmtId="0" fontId="79" fillId="0" borderId="0" xfId="147" applyFont="1" applyAlignment="1">
      <alignment horizontal="center" vertical="center"/>
    </xf>
    <xf numFmtId="0" fontId="187" fillId="0" borderId="0" xfId="147" applyFont="1" applyAlignment="1">
      <alignment horizontal="center" vertical="center"/>
    </xf>
    <xf numFmtId="0" fontId="131" fillId="0" borderId="226" xfId="147" applyFont="1" applyBorder="1" applyAlignment="1">
      <alignment horizontal="center" vertical="center"/>
    </xf>
    <xf numFmtId="0" fontId="131" fillId="0" borderId="225" xfId="147" applyFont="1" applyBorder="1" applyAlignment="1">
      <alignment horizontal="center" vertical="center"/>
    </xf>
    <xf numFmtId="0" fontId="131" fillId="0" borderId="7" xfId="147" applyFont="1" applyBorder="1" applyAlignment="1">
      <alignment horizontal="center" vertical="center" wrapText="1"/>
    </xf>
    <xf numFmtId="0" fontId="131" fillId="0" borderId="224" xfId="147" applyFont="1" applyBorder="1" applyAlignment="1">
      <alignment horizontal="center" vertical="center"/>
    </xf>
    <xf numFmtId="0" fontId="131" fillId="0" borderId="223" xfId="147" applyFont="1" applyBorder="1" applyAlignment="1">
      <alignment horizontal="center" vertical="center"/>
    </xf>
    <xf numFmtId="0" fontId="77" fillId="0" borderId="0" xfId="59" applyFont="1">
      <alignment vertical="center"/>
    </xf>
    <xf numFmtId="0" fontId="144" fillId="0" borderId="0" xfId="147" applyFont="1">
      <alignment vertical="center"/>
    </xf>
    <xf numFmtId="0" fontId="143" fillId="0" borderId="0" xfId="59" applyFont="1" applyAlignment="1">
      <alignment horizontal="center" vertical="center"/>
    </xf>
    <xf numFmtId="0" fontId="186" fillId="0" borderId="27" xfId="147" applyFont="1" applyBorder="1" applyAlignment="1">
      <alignment horizontal="center" vertical="center"/>
    </xf>
    <xf numFmtId="0" fontId="144" fillId="0" borderId="27" xfId="147" applyFont="1" applyBorder="1">
      <alignment vertical="center"/>
    </xf>
    <xf numFmtId="0" fontId="136" fillId="0" borderId="28" xfId="147" applyFont="1" applyBorder="1" applyAlignment="1">
      <alignment horizontal="left" vertical="center"/>
    </xf>
    <xf numFmtId="0" fontId="144" fillId="0" borderId="29" xfId="147" applyFont="1" applyBorder="1" applyAlignment="1">
      <alignment horizontal="left" vertical="center"/>
    </xf>
    <xf numFmtId="0" fontId="144" fillId="0" borderId="98" xfId="147" applyFont="1" applyBorder="1" applyAlignment="1">
      <alignment horizontal="left" vertical="center"/>
    </xf>
    <xf numFmtId="0" fontId="144" fillId="0" borderId="55" xfId="147" applyFont="1" applyBorder="1">
      <alignment vertical="center"/>
    </xf>
    <xf numFmtId="0" fontId="144" fillId="0" borderId="115" xfId="147" applyFont="1" applyBorder="1">
      <alignment vertical="center"/>
    </xf>
    <xf numFmtId="0" fontId="136" fillId="0" borderId="89" xfId="147" applyFont="1" applyBorder="1" applyAlignment="1">
      <alignment horizontal="left" vertical="center"/>
    </xf>
    <xf numFmtId="0" fontId="144" fillId="0" borderId="224" xfId="147" applyFont="1" applyBorder="1" applyAlignment="1">
      <alignment horizontal="left" vertical="center"/>
    </xf>
    <xf numFmtId="0" fontId="144" fillId="0" borderId="223" xfId="147" applyFont="1" applyBorder="1" applyAlignment="1">
      <alignment horizontal="left" vertical="center"/>
    </xf>
    <xf numFmtId="0" fontId="144" fillId="0" borderId="7" xfId="147" applyFont="1" applyBorder="1" applyAlignment="1">
      <alignment horizontal="center" vertical="center"/>
    </xf>
    <xf numFmtId="0" fontId="144" fillId="0" borderId="64" xfId="147" applyFont="1" applyBorder="1" applyAlignment="1">
      <alignment horizontal="center" vertical="center"/>
    </xf>
    <xf numFmtId="0" fontId="144" fillId="0" borderId="230" xfId="147" applyFont="1" applyBorder="1" applyAlignment="1">
      <alignment horizontal="left" vertical="center"/>
    </xf>
    <xf numFmtId="0" fontId="144" fillId="0" borderId="226" xfId="147" applyFont="1" applyBorder="1" applyAlignment="1">
      <alignment horizontal="left" vertical="center"/>
    </xf>
    <xf numFmtId="0" fontId="144" fillId="0" borderId="225" xfId="147" applyFont="1" applyBorder="1" applyAlignment="1">
      <alignment horizontal="left" vertical="center"/>
    </xf>
    <xf numFmtId="0" fontId="144" fillId="0" borderId="227" xfId="147" applyFont="1" applyBorder="1" applyAlignment="1">
      <alignment horizontal="center" vertical="center"/>
    </xf>
    <xf numFmtId="0" fontId="144" fillId="0" borderId="229" xfId="147" applyFont="1" applyBorder="1">
      <alignment vertical="center"/>
    </xf>
    <xf numFmtId="0" fontId="136" fillId="0" borderId="124" xfId="59" applyFont="1" applyBorder="1" applyAlignment="1">
      <alignment horizontal="center" vertical="center"/>
    </xf>
    <xf numFmtId="0" fontId="136" fillId="0" borderId="56" xfId="59" applyFont="1" applyBorder="1" applyAlignment="1">
      <alignment horizontal="center" vertical="center"/>
    </xf>
    <xf numFmtId="0" fontId="136" fillId="0" borderId="57" xfId="59" applyFont="1" applyBorder="1" applyAlignment="1">
      <alignment horizontal="center" vertical="center"/>
    </xf>
    <xf numFmtId="0" fontId="144" fillId="0" borderId="55" xfId="59" applyFont="1" applyBorder="1" applyAlignment="1">
      <alignment horizontal="center" vertical="center"/>
    </xf>
    <xf numFmtId="0" fontId="144" fillId="0" borderId="115" xfId="59" applyFont="1" applyBorder="1" applyAlignment="1">
      <alignment horizontal="center" vertical="center"/>
    </xf>
    <xf numFmtId="0" fontId="136" fillId="0" borderId="50" xfId="59" applyFont="1" applyBorder="1" applyAlignment="1">
      <alignment horizontal="center" vertical="center"/>
    </xf>
    <xf numFmtId="0" fontId="136" fillId="0" borderId="6" xfId="59" applyFont="1" applyBorder="1" applyAlignment="1">
      <alignment horizontal="center" vertical="center"/>
    </xf>
    <xf numFmtId="0" fontId="188" fillId="0" borderId="227" xfId="59" applyFont="1" applyBorder="1" applyAlignment="1">
      <alignment horizontal="center" vertical="center" wrapText="1"/>
    </xf>
    <xf numFmtId="0" fontId="188" fillId="0" borderId="286" xfId="59" applyFont="1" applyBorder="1" applyAlignment="1">
      <alignment horizontal="center" vertical="center" wrapText="1"/>
    </xf>
    <xf numFmtId="0" fontId="188" fillId="0" borderId="234" xfId="59" applyFont="1" applyBorder="1" applyAlignment="1">
      <alignment horizontal="center" vertical="center" wrapText="1"/>
    </xf>
    <xf numFmtId="0" fontId="188" fillId="0" borderId="108" xfId="59" applyFont="1" applyBorder="1" applyAlignment="1">
      <alignment horizontal="center" vertical="center" wrapText="1"/>
    </xf>
    <xf numFmtId="0" fontId="160" fillId="0" borderId="50" xfId="59" applyFont="1" applyBorder="1" applyAlignment="1">
      <alignment horizontal="center" vertical="center" shrinkToFit="1"/>
    </xf>
    <xf numFmtId="0" fontId="160" fillId="0" borderId="6" xfId="59" applyFont="1" applyBorder="1" applyAlignment="1">
      <alignment horizontal="center" vertical="center" shrinkToFit="1"/>
    </xf>
    <xf numFmtId="0" fontId="136" fillId="0" borderId="50" xfId="59" applyFont="1" applyBorder="1" applyAlignment="1">
      <alignment horizontal="center" vertical="center" shrinkToFit="1"/>
    </xf>
    <xf numFmtId="0" fontId="136" fillId="0" borderId="6" xfId="59" applyFont="1" applyBorder="1" applyAlignment="1">
      <alignment horizontal="center" vertical="center" shrinkToFit="1"/>
    </xf>
    <xf numFmtId="0" fontId="136" fillId="0" borderId="92" xfId="59" applyFont="1" applyBorder="1" applyAlignment="1">
      <alignment horizontal="center" vertical="center" shrinkToFit="1"/>
    </xf>
    <xf numFmtId="0" fontId="136" fillId="0" borderId="77" xfId="59" applyFont="1" applyBorder="1" applyAlignment="1">
      <alignment horizontal="center" vertical="center" shrinkToFit="1"/>
    </xf>
    <xf numFmtId="0" fontId="136" fillId="0" borderId="77" xfId="147" applyFont="1" applyBorder="1" applyAlignment="1">
      <alignment horizontal="center" vertical="center" shrinkToFit="1"/>
    </xf>
    <xf numFmtId="0" fontId="136" fillId="0" borderId="93" xfId="147" applyFont="1" applyBorder="1" applyAlignment="1">
      <alignment horizontal="center" vertical="center" shrinkToFit="1"/>
    </xf>
    <xf numFmtId="0" fontId="136" fillId="0" borderId="0" xfId="59" applyFont="1" applyAlignment="1">
      <alignment horizontal="left" vertical="center" wrapText="1"/>
    </xf>
    <xf numFmtId="0" fontId="136" fillId="0" borderId="0" xfId="147" applyFont="1" applyAlignment="1">
      <alignment horizontal="left" vertical="center" wrapText="1"/>
    </xf>
    <xf numFmtId="0" fontId="136" fillId="0" borderId="113" xfId="59" applyFont="1" applyBorder="1" applyAlignment="1">
      <alignment horizontal="center" vertical="center" shrinkToFit="1"/>
    </xf>
    <xf numFmtId="0" fontId="136" fillId="0" borderId="51" xfId="59" applyFont="1" applyBorder="1" applyAlignment="1">
      <alignment horizontal="center" vertical="center" shrinkToFit="1"/>
    </xf>
    <xf numFmtId="0" fontId="136" fillId="0" borderId="28" xfId="59" applyFont="1" applyBorder="1" applyAlignment="1">
      <alignment horizontal="center" vertical="center" wrapText="1"/>
    </xf>
    <xf numFmtId="0" fontId="136" fillId="0" borderId="29" xfId="59" applyFont="1" applyBorder="1" applyAlignment="1">
      <alignment horizontal="center" vertical="center" wrapText="1"/>
    </xf>
    <xf numFmtId="0" fontId="136" fillId="0" borderId="29" xfId="147" applyFont="1" applyBorder="1" applyAlignment="1">
      <alignment horizontal="center" vertical="center" wrapText="1"/>
    </xf>
    <xf numFmtId="0" fontId="136" fillId="0" borderId="98" xfId="147" applyFont="1" applyBorder="1" applyAlignment="1">
      <alignment horizontal="center" vertical="center" wrapText="1"/>
    </xf>
    <xf numFmtId="0" fontId="136" fillId="0" borderId="231" xfId="59" applyFont="1" applyBorder="1" applyAlignment="1">
      <alignment horizontal="center" vertical="center" wrapText="1"/>
    </xf>
    <xf numFmtId="0" fontId="136" fillId="0" borderId="232" xfId="59" applyFont="1" applyBorder="1" applyAlignment="1">
      <alignment horizontal="center" vertical="center" wrapText="1"/>
    </xf>
    <xf numFmtId="0" fontId="136" fillId="0" borderId="232" xfId="147" applyFont="1" applyBorder="1" applyAlignment="1">
      <alignment horizontal="center" vertical="center" wrapText="1"/>
    </xf>
    <xf numFmtId="0" fontId="136" fillId="0" borderId="233" xfId="147" applyFont="1" applyBorder="1" applyAlignment="1">
      <alignment horizontal="center" vertical="center" wrapText="1"/>
    </xf>
    <xf numFmtId="0" fontId="136" fillId="0" borderId="58" xfId="59" applyFont="1" applyBorder="1" applyAlignment="1">
      <alignment horizontal="center" vertical="center" wrapText="1"/>
    </xf>
    <xf numFmtId="0" fontId="136" fillId="0" borderId="234" xfId="147" applyFont="1" applyBorder="1" applyAlignment="1">
      <alignment horizontal="center" vertical="center" wrapText="1"/>
    </xf>
    <xf numFmtId="0" fontId="136" fillId="0" borderId="124" xfId="158" applyFont="1" applyBorder="1" applyAlignment="1">
      <alignment horizontal="left" vertical="center"/>
    </xf>
    <xf numFmtId="0" fontId="144" fillId="0" borderId="56" xfId="158" applyFont="1" applyBorder="1" applyAlignment="1">
      <alignment horizontal="left" vertical="center"/>
    </xf>
    <xf numFmtId="0" fontId="144" fillId="0" borderId="57" xfId="158" applyFont="1" applyBorder="1" applyAlignment="1">
      <alignment horizontal="left" vertical="center"/>
    </xf>
    <xf numFmtId="0" fontId="144" fillId="0" borderId="55" xfId="158" applyFont="1" applyBorder="1">
      <alignment vertical="center"/>
    </xf>
    <xf numFmtId="0" fontId="144" fillId="0" borderId="56" xfId="158" applyFont="1" applyBorder="1">
      <alignment vertical="center"/>
    </xf>
    <xf numFmtId="0" fontId="144" fillId="0" borderId="115" xfId="158" applyFont="1" applyBorder="1">
      <alignment vertical="center"/>
    </xf>
    <xf numFmtId="0" fontId="144" fillId="0" borderId="0" xfId="158" applyFont="1" applyAlignment="1">
      <alignment horizontal="right" vertical="center"/>
    </xf>
    <xf numFmtId="0" fontId="144" fillId="0" borderId="0" xfId="158" applyFont="1">
      <alignment vertical="center"/>
    </xf>
    <xf numFmtId="0" fontId="186" fillId="0" borderId="27" xfId="158" applyFont="1" applyBorder="1" applyAlignment="1">
      <alignment horizontal="center" vertical="center"/>
    </xf>
    <xf numFmtId="0" fontId="144" fillId="0" borderId="27" xfId="158" applyFont="1" applyBorder="1">
      <alignment vertical="center"/>
    </xf>
    <xf numFmtId="0" fontId="144" fillId="0" borderId="89" xfId="158" applyFont="1" applyBorder="1" applyAlignment="1">
      <alignment horizontal="left" vertical="center"/>
    </xf>
    <xf numFmtId="0" fontId="144" fillId="0" borderId="224" xfId="158" applyFont="1" applyBorder="1" applyAlignment="1">
      <alignment horizontal="left" vertical="center"/>
    </xf>
    <xf numFmtId="0" fontId="144" fillId="0" borderId="223" xfId="158" applyFont="1" applyBorder="1" applyAlignment="1">
      <alignment horizontal="left" vertical="center"/>
    </xf>
    <xf numFmtId="0" fontId="144" fillId="0" borderId="7" xfId="158" applyFont="1" applyBorder="1" applyAlignment="1">
      <alignment horizontal="center" vertical="center"/>
    </xf>
    <xf numFmtId="0" fontId="144" fillId="0" borderId="224" xfId="158" applyFont="1" applyBorder="1" applyAlignment="1">
      <alignment horizontal="center" vertical="center"/>
    </xf>
    <xf numFmtId="0" fontId="144" fillId="0" borderId="64" xfId="158" applyFont="1" applyBorder="1" applyAlignment="1">
      <alignment horizontal="center" vertical="center"/>
    </xf>
    <xf numFmtId="0" fontId="136" fillId="0" borderId="231" xfId="59" applyFont="1" applyBorder="1" applyAlignment="1">
      <alignment horizontal="center" vertical="center"/>
    </xf>
    <xf numFmtId="0" fontId="136" fillId="0" borderId="232" xfId="59" applyFont="1" applyBorder="1" applyAlignment="1">
      <alignment horizontal="center" vertical="center"/>
    </xf>
    <xf numFmtId="0" fontId="136" fillId="0" borderId="233" xfId="59" applyFont="1" applyBorder="1" applyAlignment="1">
      <alignment horizontal="center" vertical="center"/>
    </xf>
    <xf numFmtId="0" fontId="144" fillId="0" borderId="234" xfId="59" applyFont="1" applyBorder="1" applyAlignment="1">
      <alignment horizontal="center" vertical="center"/>
    </xf>
    <xf numFmtId="0" fontId="144" fillId="0" borderId="232" xfId="59" applyFont="1" applyBorder="1" applyAlignment="1">
      <alignment horizontal="center" vertical="center"/>
    </xf>
    <xf numFmtId="0" fontId="144" fillId="0" borderId="243" xfId="59" applyFont="1" applyBorder="1" applyAlignment="1">
      <alignment horizontal="center" vertical="center"/>
    </xf>
    <xf numFmtId="0" fontId="188" fillId="0" borderId="226" xfId="59" applyFont="1" applyBorder="1" applyAlignment="1">
      <alignment horizontal="center" vertical="center" wrapText="1"/>
    </xf>
    <xf numFmtId="0" fontId="188" fillId="0" borderId="225" xfId="59" applyFont="1" applyBorder="1" applyAlignment="1">
      <alignment horizontal="center" vertical="center" wrapText="1"/>
    </xf>
    <xf numFmtId="0" fontId="188" fillId="0" borderId="0" xfId="59" applyFont="1" applyAlignment="1">
      <alignment horizontal="center" vertical="center" wrapText="1"/>
    </xf>
    <xf numFmtId="0" fontId="188" fillId="0" borderId="5" xfId="59" applyFont="1" applyBorder="1" applyAlignment="1">
      <alignment horizontal="center" vertical="center" wrapText="1"/>
    </xf>
    <xf numFmtId="0" fontId="188" fillId="0" borderId="232" xfId="59" applyFont="1" applyBorder="1" applyAlignment="1">
      <alignment horizontal="center" vertical="center" wrapText="1"/>
    </xf>
    <xf numFmtId="0" fontId="188" fillId="0" borderId="233" xfId="59" applyFont="1" applyBorder="1" applyAlignment="1">
      <alignment horizontal="center" vertical="center" wrapText="1"/>
    </xf>
    <xf numFmtId="0" fontId="188" fillId="0" borderId="229" xfId="59" applyFont="1" applyBorder="1" applyAlignment="1">
      <alignment horizontal="center" vertical="center" wrapText="1"/>
    </xf>
    <xf numFmtId="0" fontId="188" fillId="0" borderId="63" xfId="59" applyFont="1" applyBorder="1" applyAlignment="1">
      <alignment horizontal="center" vertical="center" wrapText="1"/>
    </xf>
    <xf numFmtId="0" fontId="188" fillId="0" borderId="243" xfId="59" applyFont="1" applyBorder="1" applyAlignment="1">
      <alignment horizontal="center" vertical="center" wrapText="1"/>
    </xf>
    <xf numFmtId="0" fontId="136" fillId="0" borderId="7" xfId="59" applyFont="1" applyBorder="1" applyAlignment="1">
      <alignment horizontal="center" vertical="center" shrinkToFit="1"/>
    </xf>
    <xf numFmtId="0" fontId="136" fillId="0" borderId="224" xfId="59" applyFont="1" applyBorder="1" applyAlignment="1">
      <alignment horizontal="center" vertical="center" shrinkToFit="1"/>
    </xf>
    <xf numFmtId="0" fontId="136" fillId="0" borderId="223" xfId="59" applyFont="1" applyBorder="1" applyAlignment="1">
      <alignment horizontal="center" vertical="center" shrinkToFit="1"/>
    </xf>
    <xf numFmtId="0" fontId="136" fillId="0" borderId="64" xfId="59" applyFont="1" applyBorder="1" applyAlignment="1">
      <alignment horizontal="center" vertical="center" shrinkToFit="1"/>
    </xf>
    <xf numFmtId="0" fontId="136" fillId="0" borderId="76" xfId="59" applyFont="1" applyBorder="1" applyAlignment="1">
      <alignment horizontal="center" vertical="center" shrinkToFit="1"/>
    </xf>
    <xf numFmtId="0" fontId="136" fillId="0" borderId="93" xfId="59" applyFont="1" applyBorder="1" applyAlignment="1">
      <alignment horizontal="center" vertical="center" shrinkToFit="1"/>
    </xf>
    <xf numFmtId="0" fontId="136" fillId="0" borderId="78" xfId="59" applyFont="1" applyBorder="1" applyAlignment="1">
      <alignment horizontal="center" vertical="center" shrinkToFit="1"/>
    </xf>
    <xf numFmtId="0" fontId="141" fillId="0" borderId="0" xfId="59" applyFont="1" applyAlignment="1">
      <alignment horizontal="left" vertical="center" wrapText="1"/>
    </xf>
    <xf numFmtId="0" fontId="136" fillId="0" borderId="0" xfId="158" applyFont="1" applyAlignment="1">
      <alignment horizontal="left" vertical="center" wrapText="1"/>
    </xf>
    <xf numFmtId="0" fontId="136" fillId="0" borderId="29" xfId="158" applyFont="1" applyBorder="1" applyAlignment="1">
      <alignment horizontal="center" vertical="center" wrapText="1"/>
    </xf>
    <xf numFmtId="0" fontId="136" fillId="0" borderId="98" xfId="158" applyFont="1" applyBorder="1" applyAlignment="1">
      <alignment horizontal="center" vertical="center" wrapText="1"/>
    </xf>
    <xf numFmtId="0" fontId="136" fillId="0" borderId="232" xfId="158" applyFont="1" applyBorder="1" applyAlignment="1">
      <alignment horizontal="center" vertical="center" wrapText="1"/>
    </xf>
    <xf numFmtId="0" fontId="136" fillId="0" borderId="233" xfId="158" applyFont="1" applyBorder="1" applyAlignment="1">
      <alignment horizontal="center" vertical="center" wrapText="1"/>
    </xf>
    <xf numFmtId="0" fontId="136" fillId="0" borderId="234" xfId="59" applyFont="1" applyBorder="1" applyAlignment="1">
      <alignment horizontal="center" vertical="center" wrapText="1"/>
    </xf>
    <xf numFmtId="0" fontId="136" fillId="0" borderId="7" xfId="59" applyFont="1" applyBorder="1" applyAlignment="1">
      <alignment horizontal="center" vertical="center" wrapText="1"/>
    </xf>
    <xf numFmtId="0" fontId="136" fillId="0" borderId="224" xfId="59" applyFont="1" applyBorder="1" applyAlignment="1">
      <alignment horizontal="center" vertical="center" wrapText="1"/>
    </xf>
    <xf numFmtId="0" fontId="136" fillId="0" borderId="64" xfId="59" applyFont="1" applyBorder="1" applyAlignment="1">
      <alignment horizontal="center" vertical="center" wrapText="1"/>
    </xf>
    <xf numFmtId="0" fontId="136" fillId="0" borderId="92" xfId="59" applyFont="1" applyBorder="1" applyAlignment="1">
      <alignment horizontal="right" vertical="center" shrinkToFit="1"/>
    </xf>
    <xf numFmtId="0" fontId="136" fillId="0" borderId="77" xfId="59" applyFont="1" applyBorder="1" applyAlignment="1">
      <alignment horizontal="right" vertical="center" shrinkToFit="1"/>
    </xf>
    <xf numFmtId="0" fontId="136" fillId="0" borderId="77" xfId="158" applyFont="1" applyBorder="1" applyAlignment="1">
      <alignment horizontal="center" vertical="center" shrinkToFit="1"/>
    </xf>
    <xf numFmtId="0" fontId="136" fillId="0" borderId="93" xfId="158" applyFont="1" applyBorder="1" applyAlignment="1">
      <alignment horizontal="center" vertical="center" shrinkToFit="1"/>
    </xf>
    <xf numFmtId="0" fontId="136" fillId="0" borderId="76" xfId="59" applyFont="1" applyBorder="1" applyAlignment="1">
      <alignment horizontal="right" vertical="center" wrapText="1" shrinkToFit="1"/>
    </xf>
    <xf numFmtId="0" fontId="136" fillId="0" borderId="77" xfId="59" applyFont="1" applyBorder="1" applyAlignment="1">
      <alignment horizontal="right" vertical="center" wrapText="1" shrinkToFit="1"/>
    </xf>
    <xf numFmtId="0" fontId="136" fillId="0" borderId="76" xfId="59" applyFont="1" applyBorder="1" applyAlignment="1">
      <alignment horizontal="center" vertical="center" wrapText="1" shrinkToFit="1"/>
    </xf>
    <xf numFmtId="0" fontId="136" fillId="0" borderId="77" xfId="59" applyFont="1" applyBorder="1" applyAlignment="1">
      <alignment horizontal="center" vertical="center" wrapText="1" shrinkToFit="1"/>
    </xf>
    <xf numFmtId="9" fontId="136" fillId="0" borderId="77" xfId="159" applyFont="1" applyFill="1" applyBorder="1" applyAlignment="1">
      <alignment horizontal="center" vertical="center" wrapText="1" shrinkToFit="1"/>
    </xf>
    <xf numFmtId="0" fontId="136" fillId="0" borderId="227" xfId="44" applyFont="1" applyBorder="1" applyAlignment="1">
      <alignment horizontal="left" vertical="center" wrapText="1"/>
    </xf>
    <xf numFmtId="0" fontId="136" fillId="0" borderId="225" xfId="44" applyFont="1" applyBorder="1" applyAlignment="1">
      <alignment horizontal="left" vertical="center" wrapText="1"/>
    </xf>
    <xf numFmtId="0" fontId="136" fillId="0" borderId="286" xfId="44" applyFont="1" applyBorder="1" applyAlignment="1">
      <alignment horizontal="left" vertical="center" wrapText="1"/>
    </xf>
    <xf numFmtId="0" fontId="136" fillId="0" borderId="5" xfId="44" applyFont="1" applyBorder="1" applyAlignment="1">
      <alignment horizontal="left" vertical="center" wrapText="1"/>
    </xf>
    <xf numFmtId="0" fontId="136" fillId="0" borderId="234" xfId="44" applyFont="1" applyBorder="1" applyAlignment="1">
      <alignment horizontal="left" vertical="center" wrapText="1"/>
    </xf>
    <xf numFmtId="0" fontId="136" fillId="0" borderId="233" xfId="44" applyFont="1" applyBorder="1" applyAlignment="1">
      <alignment horizontal="left" vertical="center" wrapText="1"/>
    </xf>
    <xf numFmtId="0" fontId="136" fillId="0" borderId="6" xfId="44" applyFont="1" applyBorder="1" applyAlignment="1">
      <alignment horizontal="center" vertical="center"/>
    </xf>
    <xf numFmtId="0" fontId="136" fillId="0" borderId="228" xfId="44" applyFont="1" applyBorder="1" applyAlignment="1">
      <alignment horizontal="center" vertical="center"/>
    </xf>
    <xf numFmtId="0" fontId="143" fillId="0" borderId="0" xfId="44" applyFont="1" applyAlignment="1">
      <alignment horizontal="center" vertical="center"/>
    </xf>
    <xf numFmtId="0" fontId="136" fillId="0" borderId="6" xfId="44" applyFont="1" applyBorder="1" applyAlignment="1">
      <alignment horizontal="left" vertical="center"/>
    </xf>
    <xf numFmtId="0" fontId="136" fillId="0" borderId="7" xfId="44" applyFont="1" applyBorder="1" applyAlignment="1">
      <alignment horizontal="left" vertical="center"/>
    </xf>
    <xf numFmtId="0" fontId="136" fillId="0" borderId="223" xfId="44" applyFont="1" applyBorder="1" applyAlignment="1">
      <alignment horizontal="left" vertical="center"/>
    </xf>
    <xf numFmtId="0" fontId="136" fillId="0" borderId="7" xfId="44" applyFont="1" applyBorder="1" applyAlignment="1">
      <alignment horizontal="center" vertical="center"/>
    </xf>
    <xf numFmtId="0" fontId="136" fillId="0" borderId="224" xfId="44" applyFont="1" applyBorder="1" applyAlignment="1">
      <alignment horizontal="center" vertical="center"/>
    </xf>
    <xf numFmtId="0" fontId="136" fillId="0" borderId="223" xfId="44" applyFont="1" applyBorder="1" applyAlignment="1">
      <alignment horizontal="center" vertical="center"/>
    </xf>
    <xf numFmtId="0" fontId="136" fillId="0" borderId="6" xfId="44" applyFont="1" applyBorder="1" applyAlignment="1">
      <alignment horizontal="left" vertical="center" wrapText="1"/>
    </xf>
    <xf numFmtId="0" fontId="136" fillId="0" borderId="7" xfId="44" applyFont="1" applyBorder="1" applyAlignment="1">
      <alignment horizontal="center" vertical="center" wrapText="1"/>
    </xf>
    <xf numFmtId="0" fontId="136" fillId="0" borderId="224" xfId="44" applyFont="1" applyBorder="1" applyAlignment="1">
      <alignment horizontal="center" vertical="center" wrapText="1"/>
    </xf>
    <xf numFmtId="0" fontId="141" fillId="0" borderId="0" xfId="44" applyFont="1" applyAlignment="1">
      <alignment horizontal="left" vertical="center" wrapText="1"/>
    </xf>
    <xf numFmtId="0" fontId="141" fillId="0" borderId="0" xfId="44" applyFont="1" applyAlignment="1">
      <alignment vertical="center" wrapText="1"/>
    </xf>
    <xf numFmtId="0" fontId="141" fillId="0" borderId="0" xfId="44" applyFont="1" applyAlignment="1">
      <alignment horizontal="left" vertical="center"/>
    </xf>
    <xf numFmtId="0" fontId="136" fillId="0" borderId="7" xfId="44" applyFont="1" applyBorder="1" applyAlignment="1">
      <alignment horizontal="left" vertical="center" wrapText="1"/>
    </xf>
    <xf numFmtId="0" fontId="136" fillId="0" borderId="223" xfId="44" applyFont="1" applyBorder="1" applyAlignment="1">
      <alignment horizontal="left" vertical="center" wrapText="1"/>
    </xf>
    <xf numFmtId="0" fontId="136" fillId="0" borderId="6" xfId="44" applyFont="1" applyBorder="1" applyAlignment="1">
      <alignment horizontal="center" vertical="center" wrapText="1"/>
    </xf>
    <xf numFmtId="0" fontId="136" fillId="0" borderId="238" xfId="44" applyFont="1" applyBorder="1" applyAlignment="1">
      <alignment horizontal="center" vertical="center" wrapText="1"/>
    </xf>
    <xf numFmtId="0" fontId="136" fillId="0" borderId="227" xfId="44" applyFont="1" applyBorder="1" applyAlignment="1">
      <alignment horizontal="center" vertical="center" wrapText="1"/>
    </xf>
    <xf numFmtId="0" fontId="136" fillId="0" borderId="286" xfId="44" applyFont="1" applyBorder="1" applyAlignment="1">
      <alignment horizontal="center" vertical="center" wrapText="1"/>
    </xf>
    <xf numFmtId="0" fontId="136" fillId="0" borderId="234" xfId="44" applyFont="1" applyBorder="1" applyAlignment="1">
      <alignment horizontal="center" vertical="center" wrapText="1"/>
    </xf>
    <xf numFmtId="0" fontId="136" fillId="0" borderId="224" xfId="44" applyFont="1" applyBorder="1" applyAlignment="1">
      <alignment horizontal="left" vertical="center" wrapText="1"/>
    </xf>
    <xf numFmtId="0" fontId="136" fillId="0" borderId="232" xfId="44" applyFont="1" applyBorder="1" applyAlignment="1">
      <alignment horizontal="left" vertical="center" wrapText="1"/>
    </xf>
    <xf numFmtId="0" fontId="66" fillId="0" borderId="0" xfId="45" applyFont="1" applyAlignment="1">
      <alignment horizontal="center" vertical="center"/>
    </xf>
    <xf numFmtId="0" fontId="77" fillId="0" borderId="0" xfId="44" applyFont="1" applyAlignment="1">
      <alignment horizontal="right" vertical="center"/>
    </xf>
    <xf numFmtId="0" fontId="129" fillId="0" borderId="0" xfId="44" applyFont="1" applyAlignment="1">
      <alignment horizontal="center" vertical="center"/>
    </xf>
    <xf numFmtId="0" fontId="77" fillId="0" borderId="124" xfId="44" applyFont="1" applyBorder="1" applyAlignment="1">
      <alignment horizontal="distributed" vertical="center"/>
    </xf>
    <xf numFmtId="0" fontId="77" fillId="0" borderId="57" xfId="44" applyFont="1" applyBorder="1" applyAlignment="1">
      <alignment horizontal="distributed" vertical="center"/>
    </xf>
    <xf numFmtId="0" fontId="77" fillId="0" borderId="55" xfId="44" applyFont="1" applyBorder="1">
      <alignment vertical="center"/>
    </xf>
    <xf numFmtId="0" fontId="77" fillId="0" borderId="56" xfId="44" applyFont="1" applyBorder="1">
      <alignment vertical="center"/>
    </xf>
    <xf numFmtId="0" fontId="77" fillId="0" borderId="115" xfId="44" applyFont="1" applyBorder="1">
      <alignment vertical="center"/>
    </xf>
    <xf numFmtId="0" fontId="77" fillId="0" borderId="89" xfId="44" applyFont="1" applyBorder="1" applyAlignment="1">
      <alignment horizontal="distributed" vertical="center"/>
    </xf>
    <xf numFmtId="0" fontId="77" fillId="0" borderId="223" xfId="44" applyFont="1" applyBorder="1" applyAlignment="1">
      <alignment horizontal="distributed" vertical="center"/>
    </xf>
    <xf numFmtId="0" fontId="77" fillId="0" borderId="64" xfId="44" applyFont="1" applyBorder="1" applyAlignment="1">
      <alignment horizontal="center" vertical="center"/>
    </xf>
    <xf numFmtId="0" fontId="77" fillId="0" borderId="105" xfId="44" applyFont="1" applyBorder="1" applyAlignment="1">
      <alignment horizontal="center" vertical="center"/>
    </xf>
    <xf numFmtId="0" fontId="77" fillId="0" borderId="106" xfId="44" applyFont="1" applyBorder="1" applyAlignment="1">
      <alignment horizontal="center" vertical="center"/>
    </xf>
    <xf numFmtId="0" fontId="77" fillId="0" borderId="104" xfId="44" applyFont="1" applyBorder="1" applyAlignment="1">
      <alignment horizontal="center" vertical="center"/>
    </xf>
    <xf numFmtId="0" fontId="77" fillId="0" borderId="111" xfId="44" applyFont="1" applyBorder="1" applyAlignment="1">
      <alignment horizontal="center" vertical="center"/>
    </xf>
    <xf numFmtId="0" fontId="77" fillId="0" borderId="50" xfId="44" applyFont="1" applyBorder="1" applyAlignment="1">
      <alignment horizontal="center" vertical="center" wrapText="1"/>
    </xf>
    <xf numFmtId="0" fontId="77" fillId="0" borderId="72" xfId="44" applyFont="1" applyBorder="1" applyAlignment="1">
      <alignment horizontal="center" vertical="center"/>
    </xf>
    <xf numFmtId="0" fontId="77" fillId="0" borderId="237" xfId="44" applyFont="1" applyBorder="1" applyAlignment="1">
      <alignment horizontal="center" vertical="center"/>
    </xf>
    <xf numFmtId="0" fontId="77" fillId="0" borderId="60" xfId="44" applyFont="1" applyBorder="1" applyAlignment="1">
      <alignment horizontal="center" vertical="center" textRotation="255" wrapText="1"/>
    </xf>
    <xf numFmtId="0" fontId="77" fillId="0" borderId="119" xfId="44" applyFont="1" applyBorder="1" applyAlignment="1">
      <alignment horizontal="center" vertical="center" textRotation="255" wrapText="1"/>
    </xf>
    <xf numFmtId="0" fontId="77" fillId="0" borderId="234" xfId="44" applyFont="1" applyBorder="1" applyAlignment="1">
      <alignment horizontal="center" vertical="center"/>
    </xf>
    <xf numFmtId="0" fontId="77" fillId="0" borderId="232" xfId="44" applyFont="1" applyBorder="1" applyAlignment="1">
      <alignment horizontal="center" vertical="center"/>
    </xf>
    <xf numFmtId="0" fontId="77" fillId="0" borderId="233" xfId="44" applyFont="1" applyBorder="1" applyAlignment="1">
      <alignment horizontal="center" vertical="center"/>
    </xf>
    <xf numFmtId="0" fontId="77" fillId="0" borderId="7" xfId="44" applyFont="1" applyBorder="1" applyAlignment="1">
      <alignment horizontal="left" vertical="center"/>
    </xf>
    <xf numFmtId="0" fontId="77" fillId="0" borderId="223" xfId="44" applyFont="1" applyBorder="1" applyAlignment="1">
      <alignment horizontal="left" vertical="center"/>
    </xf>
    <xf numFmtId="0" fontId="77" fillId="0" borderId="224" xfId="44" applyFont="1" applyBorder="1" applyAlignment="1">
      <alignment horizontal="left" vertical="center"/>
    </xf>
    <xf numFmtId="0" fontId="77" fillId="0" borderId="64" xfId="44" applyFont="1" applyBorder="1" applyAlignment="1">
      <alignment horizontal="left" vertical="center"/>
    </xf>
    <xf numFmtId="0" fontId="77" fillId="0" borderId="76" xfId="44" applyFont="1" applyBorder="1" applyAlignment="1">
      <alignment horizontal="left" vertical="center"/>
    </xf>
    <xf numFmtId="0" fontId="77" fillId="0" borderId="93" xfId="44" applyFont="1" applyBorder="1" applyAlignment="1">
      <alignment horizontal="left" vertical="center"/>
    </xf>
    <xf numFmtId="0" fontId="77" fillId="0" borderId="77" xfId="44" applyFont="1" applyBorder="1" applyAlignment="1">
      <alignment horizontal="left" vertical="center"/>
    </xf>
    <xf numFmtId="0" fontId="77" fillId="0" borderId="78" xfId="44" applyFont="1" applyBorder="1" applyAlignment="1">
      <alignment horizontal="left" vertical="center"/>
    </xf>
    <xf numFmtId="0" fontId="144" fillId="24" borderId="228" xfId="158" applyFont="1" applyFill="1" applyBorder="1" applyAlignment="1">
      <alignment horizontal="left" vertical="center" wrapText="1"/>
    </xf>
    <xf numFmtId="0" fontId="144" fillId="24" borderId="287" xfId="158" applyFont="1" applyFill="1" applyBorder="1" applyAlignment="1">
      <alignment horizontal="left" vertical="center" wrapText="1"/>
    </xf>
    <xf numFmtId="0" fontId="144" fillId="24" borderId="238" xfId="158" applyFont="1" applyFill="1" applyBorder="1" applyAlignment="1">
      <alignment horizontal="left" vertical="center" wrapText="1"/>
    </xf>
    <xf numFmtId="0" fontId="144" fillId="24" borderId="7" xfId="158" applyFont="1" applyFill="1" applyBorder="1" applyAlignment="1">
      <alignment horizontal="center" vertical="center"/>
    </xf>
    <xf numFmtId="0" fontId="144" fillId="24" borderId="223" xfId="158" applyFont="1" applyFill="1" applyBorder="1" applyAlignment="1">
      <alignment horizontal="center" vertical="center"/>
    </xf>
    <xf numFmtId="0" fontId="141" fillId="24" borderId="0" xfId="158" applyFont="1" applyFill="1" applyAlignment="1">
      <alignment vertical="center" wrapText="1"/>
    </xf>
    <xf numFmtId="0" fontId="144" fillId="24" borderId="0" xfId="158" applyFont="1" applyFill="1" applyAlignment="1">
      <alignment horizontal="right" vertical="center"/>
    </xf>
    <xf numFmtId="0" fontId="143" fillId="24" borderId="0" xfId="158" applyFont="1" applyFill="1" applyAlignment="1">
      <alignment horizontal="center" vertical="center"/>
    </xf>
    <xf numFmtId="0" fontId="186" fillId="24" borderId="7" xfId="158" applyFont="1" applyFill="1" applyBorder="1" applyAlignment="1">
      <alignment horizontal="center" vertical="center"/>
    </xf>
    <xf numFmtId="0" fontId="186" fillId="24" borderId="224" xfId="158" applyFont="1" applyFill="1" applyBorder="1" applyAlignment="1">
      <alignment horizontal="center" vertical="center"/>
    </xf>
    <xf numFmtId="0" fontId="186" fillId="24" borderId="223" xfId="158" applyFont="1" applyFill="1" applyBorder="1" applyAlignment="1">
      <alignment horizontal="center" vertical="center"/>
    </xf>
    <xf numFmtId="0" fontId="144" fillId="24" borderId="224" xfId="158" applyFont="1" applyFill="1" applyBorder="1" applyAlignment="1">
      <alignment horizontal="center" vertical="center"/>
    </xf>
    <xf numFmtId="0" fontId="137" fillId="0" borderId="55" xfId="147" applyFont="1" applyBorder="1" applyAlignment="1">
      <alignment horizontal="center" vertical="center"/>
    </xf>
    <xf numFmtId="0" fontId="137" fillId="0" borderId="56" xfId="147" applyFont="1" applyBorder="1" applyAlignment="1">
      <alignment horizontal="center" vertical="center"/>
    </xf>
    <xf numFmtId="0" fontId="137" fillId="0" borderId="115" xfId="147" applyFont="1" applyBorder="1" applyAlignment="1">
      <alignment horizontal="center" vertical="center"/>
    </xf>
    <xf numFmtId="0" fontId="142" fillId="0" borderId="0" xfId="147" applyFont="1" applyAlignment="1">
      <alignment horizontal="right" vertical="center"/>
    </xf>
    <xf numFmtId="0" fontId="136" fillId="0" borderId="0" xfId="160" applyFont="1">
      <alignment vertical="center"/>
    </xf>
    <xf numFmtId="0" fontId="144" fillId="0" borderId="0" xfId="147" applyFont="1" applyAlignment="1">
      <alignment horizontal="right" vertical="top"/>
    </xf>
    <xf numFmtId="0" fontId="143" fillId="0" borderId="0" xfId="160" applyFont="1" applyAlignment="1">
      <alignment horizontal="center" vertical="center"/>
    </xf>
    <xf numFmtId="0" fontId="142" fillId="0" borderId="76" xfId="147" applyFont="1" applyBorder="1" applyAlignment="1">
      <alignment horizontal="center" vertical="center"/>
    </xf>
    <xf numFmtId="0" fontId="142" fillId="0" borderId="77" xfId="147" applyFont="1" applyBorder="1" applyAlignment="1">
      <alignment horizontal="center" vertical="center"/>
    </xf>
    <xf numFmtId="0" fontId="142" fillId="0" borderId="78" xfId="147" applyFont="1" applyBorder="1" applyAlignment="1">
      <alignment horizontal="center" vertical="center"/>
    </xf>
    <xf numFmtId="0" fontId="137" fillId="0" borderId="28" xfId="146" applyFont="1" applyBorder="1" applyAlignment="1">
      <alignment horizontal="left" vertical="center" wrapText="1"/>
    </xf>
    <xf numFmtId="0" fontId="137" fillId="0" borderId="29" xfId="146" applyFont="1" applyBorder="1" applyAlignment="1">
      <alignment horizontal="left" vertical="center" wrapText="1"/>
    </xf>
    <xf numFmtId="0" fontId="137" fillId="0" borderId="59" xfId="146" applyFont="1" applyBorder="1" applyAlignment="1">
      <alignment horizontal="left" vertical="center" wrapText="1"/>
    </xf>
    <xf numFmtId="0" fontId="137" fillId="0" borderId="273" xfId="146" applyFont="1" applyBorder="1" applyAlignment="1">
      <alignment horizontal="center" vertical="center" wrapText="1"/>
    </xf>
    <xf numFmtId="0" fontId="137" fillId="0" borderId="60" xfId="146" applyFont="1" applyBorder="1" applyAlignment="1">
      <alignment horizontal="center" vertical="center" wrapText="1"/>
    </xf>
    <xf numFmtId="0" fontId="137" fillId="0" borderId="239" xfId="146" applyFont="1" applyBorder="1" applyAlignment="1">
      <alignment horizontal="center" vertical="center" wrapText="1"/>
    </xf>
    <xf numFmtId="0" fontId="137" fillId="0" borderId="227" xfId="146" applyFont="1" applyBorder="1" applyAlignment="1">
      <alignment horizontal="center" vertical="center" wrapText="1"/>
    </xf>
    <xf numFmtId="0" fontId="137" fillId="0" borderId="226" xfId="146" applyFont="1" applyBorder="1" applyAlignment="1">
      <alignment horizontal="center" vertical="center" wrapText="1"/>
    </xf>
    <xf numFmtId="0" fontId="137" fillId="0" borderId="225" xfId="146" applyFont="1" applyBorder="1" applyAlignment="1">
      <alignment horizontal="center" vertical="center" wrapText="1"/>
    </xf>
    <xf numFmtId="0" fontId="137" fillId="0" borderId="286" xfId="146" applyFont="1" applyBorder="1" applyAlignment="1">
      <alignment horizontal="center" vertical="center" wrapText="1"/>
    </xf>
    <xf numFmtId="0" fontId="137" fillId="0" borderId="0" xfId="146" applyFont="1" applyAlignment="1">
      <alignment horizontal="center" vertical="center" wrapText="1"/>
    </xf>
    <xf numFmtId="0" fontId="137" fillId="0" borderId="5" xfId="146" applyFont="1" applyBorder="1" applyAlignment="1">
      <alignment horizontal="center" vertical="center" wrapText="1"/>
    </xf>
    <xf numFmtId="0" fontId="137" fillId="0" borderId="234" xfId="146" applyFont="1" applyBorder="1" applyAlignment="1">
      <alignment horizontal="center" vertical="center" wrapText="1"/>
    </xf>
    <xf numFmtId="0" fontId="137" fillId="0" borderId="232" xfId="146" applyFont="1" applyBorder="1" applyAlignment="1">
      <alignment horizontal="center" vertical="center" wrapText="1"/>
    </xf>
    <xf numFmtId="0" fontId="137" fillId="0" borderId="233" xfId="146" applyFont="1" applyBorder="1" applyAlignment="1">
      <alignment horizontal="center" vertical="center" wrapText="1"/>
    </xf>
    <xf numFmtId="0" fontId="137" fillId="0" borderId="228" xfId="146" applyFont="1" applyBorder="1" applyAlignment="1">
      <alignment horizontal="center" vertical="center" textRotation="255" wrapText="1"/>
    </xf>
    <xf numFmtId="0" fontId="137" fillId="0" borderId="287" xfId="146" applyFont="1" applyBorder="1" applyAlignment="1">
      <alignment horizontal="center" vertical="center" textRotation="255" wrapText="1"/>
    </xf>
    <xf numFmtId="0" fontId="137" fillId="0" borderId="227" xfId="146" applyFont="1" applyBorder="1" applyAlignment="1">
      <alignment horizontal="left" vertical="center" wrapText="1"/>
    </xf>
    <xf numFmtId="0" fontId="137" fillId="0" borderId="229" xfId="146" applyFont="1" applyBorder="1" applyAlignment="1">
      <alignment horizontal="left" vertical="center" wrapText="1"/>
    </xf>
    <xf numFmtId="0" fontId="137" fillId="0" borderId="63" xfId="146" applyFont="1" applyBorder="1" applyAlignment="1">
      <alignment horizontal="center" vertical="center" wrapText="1"/>
    </xf>
    <xf numFmtId="0" fontId="137" fillId="0" borderId="108" xfId="146" applyFont="1" applyBorder="1" applyAlignment="1">
      <alignment horizontal="center" vertical="center" wrapText="1"/>
    </xf>
    <xf numFmtId="0" fontId="141" fillId="0" borderId="6" xfId="146" applyFont="1" applyBorder="1" applyAlignment="1">
      <alignment horizontal="center" vertical="center" wrapText="1"/>
    </xf>
    <xf numFmtId="0" fontId="137" fillId="0" borderId="238" xfId="146" applyFont="1" applyBorder="1" applyAlignment="1">
      <alignment horizontal="center" vertical="center" textRotation="255" wrapText="1"/>
    </xf>
    <xf numFmtId="0" fontId="137" fillId="0" borderId="50" xfId="160" applyFont="1" applyBorder="1" applyAlignment="1">
      <alignment horizontal="center" vertical="center"/>
    </xf>
    <xf numFmtId="0" fontId="137" fillId="0" borderId="113" xfId="160" applyFont="1" applyBorder="1" applyAlignment="1">
      <alignment horizontal="center" vertical="center"/>
    </xf>
    <xf numFmtId="0" fontId="137" fillId="0" borderId="227" xfId="160" applyFont="1" applyBorder="1" applyAlignment="1">
      <alignment horizontal="center" vertical="center"/>
    </xf>
    <xf numFmtId="0" fontId="137" fillId="0" borderId="226" xfId="160" applyFont="1" applyBorder="1" applyAlignment="1">
      <alignment horizontal="center" vertical="center"/>
    </xf>
    <xf numFmtId="0" fontId="137" fillId="0" borderId="225" xfId="160" applyFont="1" applyBorder="1" applyAlignment="1">
      <alignment horizontal="center" vertical="center"/>
    </xf>
    <xf numFmtId="0" fontId="137" fillId="0" borderId="168" xfId="160" applyFont="1" applyBorder="1" applyAlignment="1">
      <alignment horizontal="center" vertical="center"/>
    </xf>
    <xf numFmtId="0" fontId="137" fillId="0" borderId="27" xfId="160" applyFont="1" applyBorder="1" applyAlignment="1">
      <alignment horizontal="center" vertical="center"/>
    </xf>
    <xf numFmtId="0" fontId="137" fillId="0" borderId="73" xfId="160" applyFont="1" applyBorder="1" applyAlignment="1">
      <alignment horizontal="center" vertical="center"/>
    </xf>
    <xf numFmtId="0" fontId="137" fillId="0" borderId="226" xfId="160" applyFont="1" applyBorder="1" applyAlignment="1">
      <alignment horizontal="center" vertical="center" wrapText="1"/>
    </xf>
    <xf numFmtId="0" fontId="137" fillId="0" borderId="229" xfId="160" applyFont="1" applyBorder="1" applyAlignment="1">
      <alignment horizontal="center" vertical="center"/>
    </xf>
    <xf numFmtId="0" fontId="137" fillId="0" borderId="129" xfId="160" applyFont="1" applyBorder="1" applyAlignment="1">
      <alignment horizontal="center" vertical="center"/>
    </xf>
    <xf numFmtId="0" fontId="140" fillId="0" borderId="28" xfId="160" applyFont="1" applyBorder="1" applyAlignment="1">
      <alignment horizontal="center" vertical="center"/>
    </xf>
    <xf numFmtId="0" fontId="140" fillId="0" borderId="59" xfId="160" applyFont="1" applyBorder="1" applyAlignment="1">
      <alignment horizontal="center" vertical="center"/>
    </xf>
    <xf numFmtId="0" fontId="137" fillId="0" borderId="98" xfId="160" applyFont="1" applyBorder="1" applyAlignment="1">
      <alignment horizontal="center" vertical="center" wrapText="1"/>
    </xf>
    <xf numFmtId="0" fontId="137" fillId="0" borderId="84" xfId="160" applyFont="1" applyBorder="1" applyAlignment="1">
      <alignment horizontal="center" vertical="center" wrapText="1"/>
    </xf>
    <xf numFmtId="0" fontId="137" fillId="0" borderId="58" xfId="160" applyFont="1" applyBorder="1" applyAlignment="1">
      <alignment horizontal="center" vertical="center" wrapText="1"/>
    </xf>
    <xf numFmtId="0" fontId="137" fillId="0" borderId="94" xfId="160" applyFont="1" applyBorder="1" applyAlignment="1">
      <alignment horizontal="center" vertical="center" wrapText="1"/>
    </xf>
    <xf numFmtId="0" fontId="137" fillId="0" borderId="96" xfId="160" applyFont="1" applyBorder="1" applyAlignment="1">
      <alignment horizontal="center" vertical="center" wrapText="1"/>
    </xf>
    <xf numFmtId="0" fontId="137" fillId="0" borderId="97" xfId="160" applyFont="1" applyBorder="1" applyAlignment="1">
      <alignment horizontal="center" vertical="center" wrapText="1"/>
    </xf>
    <xf numFmtId="0" fontId="137" fillId="0" borderId="57" xfId="160" applyFont="1" applyBorder="1" applyAlignment="1">
      <alignment horizontal="left" vertical="center" wrapText="1"/>
    </xf>
    <xf numFmtId="0" fontId="137" fillId="0" borderId="83" xfId="160" applyFont="1" applyBorder="1" applyAlignment="1">
      <alignment horizontal="left" vertical="center" wrapText="1"/>
    </xf>
    <xf numFmtId="0" fontId="137" fillId="0" borderId="55" xfId="160" applyFont="1" applyBorder="1" applyAlignment="1">
      <alignment horizontal="left" vertical="center" wrapText="1"/>
    </xf>
    <xf numFmtId="0" fontId="137" fillId="0" borderId="223" xfId="160" applyFont="1" applyBorder="1" applyAlignment="1">
      <alignment horizontal="left" vertical="center" wrapText="1"/>
    </xf>
    <xf numFmtId="0" fontId="137" fillId="0" borderId="6" xfId="160" applyFont="1" applyBorder="1" applyAlignment="1">
      <alignment horizontal="left" vertical="center" wrapText="1"/>
    </xf>
    <xf numFmtId="0" fontId="137" fillId="0" borderId="7" xfId="160" applyFont="1" applyBorder="1" applyAlignment="1">
      <alignment horizontal="left" vertical="center" wrapText="1"/>
    </xf>
    <xf numFmtId="0" fontId="137" fillId="0" borderId="93" xfId="160" applyFont="1" applyBorder="1" applyAlignment="1">
      <alignment horizontal="left" vertical="center" wrapText="1"/>
    </xf>
    <xf numFmtId="0" fontId="137" fillId="0" borderId="51" xfId="160" applyFont="1" applyBorder="1" applyAlignment="1">
      <alignment horizontal="left" vertical="center" wrapText="1"/>
    </xf>
    <xf numFmtId="0" fontId="137" fillId="0" borderId="76" xfId="160" applyFont="1" applyBorder="1" applyAlignment="1">
      <alignment horizontal="left" vertical="center" wrapText="1"/>
    </xf>
    <xf numFmtId="0" fontId="137" fillId="0" borderId="27" xfId="160" applyFont="1" applyBorder="1" applyAlignment="1">
      <alignment horizontal="center" vertical="center" wrapText="1"/>
    </xf>
    <xf numFmtId="0" fontId="137" fillId="0" borderId="124" xfId="160" applyFont="1" applyBorder="1" applyAlignment="1">
      <alignment horizontal="left" vertical="center" wrapText="1"/>
    </xf>
    <xf numFmtId="0" fontId="137" fillId="0" borderId="56" xfId="160" applyFont="1" applyBorder="1" applyAlignment="1">
      <alignment horizontal="left" vertical="center" wrapText="1"/>
    </xf>
    <xf numFmtId="0" fontId="137" fillId="0" borderId="89" xfId="160" applyFont="1" applyBorder="1" applyAlignment="1">
      <alignment horizontal="left" vertical="center" wrapText="1"/>
    </xf>
    <xf numFmtId="0" fontId="137" fillId="0" borderId="224" xfId="160" applyFont="1" applyBorder="1" applyAlignment="1">
      <alignment horizontal="left" vertical="center" wrapText="1"/>
    </xf>
    <xf numFmtId="0" fontId="137" fillId="0" borderId="92" xfId="160" applyFont="1" applyBorder="1" applyAlignment="1">
      <alignment horizontal="left" vertical="center" wrapText="1"/>
    </xf>
    <xf numFmtId="0" fontId="137" fillId="0" borderId="77" xfId="160" applyFont="1" applyBorder="1" applyAlignment="1">
      <alignment horizontal="left" vertical="center" wrapText="1"/>
    </xf>
    <xf numFmtId="0" fontId="147" fillId="0" borderId="8" xfId="145" applyFont="1" applyBorder="1" applyAlignment="1">
      <alignment horizontal="center" vertical="center"/>
    </xf>
    <xf numFmtId="0" fontId="147" fillId="0" borderId="9" xfId="145" applyFont="1" applyBorder="1" applyAlignment="1">
      <alignment horizontal="center" vertical="center"/>
    </xf>
    <xf numFmtId="0" fontId="147" fillId="0" borderId="7" xfId="145" applyFont="1" applyBorder="1" applyAlignment="1">
      <alignment horizontal="center" vertical="center" shrinkToFit="1"/>
    </xf>
    <xf numFmtId="0" fontId="147" fillId="0" borderId="8" xfId="145" applyFont="1" applyBorder="1" applyAlignment="1">
      <alignment horizontal="center" vertical="center" shrinkToFit="1"/>
    </xf>
    <xf numFmtId="0" fontId="147" fillId="0" borderId="9" xfId="145" applyFont="1" applyBorder="1" applyAlignment="1">
      <alignment horizontal="center" vertical="center" shrinkToFit="1"/>
    </xf>
    <xf numFmtId="0" fontId="147" fillId="0" borderId="205" xfId="145" applyFont="1" applyBorder="1" applyAlignment="1">
      <alignment horizontal="center" vertical="center"/>
    </xf>
    <xf numFmtId="0" fontId="147" fillId="0" borderId="204" xfId="145" applyFont="1" applyBorder="1" applyAlignment="1">
      <alignment horizontal="center" vertical="center"/>
    </xf>
    <xf numFmtId="0" fontId="147" fillId="0" borderId="203" xfId="145" applyFont="1" applyBorder="1" applyAlignment="1">
      <alignment horizontal="center" vertical="center"/>
    </xf>
    <xf numFmtId="185" fontId="146" fillId="0" borderId="17" xfId="145" applyNumberFormat="1" applyFont="1" applyBorder="1" applyAlignment="1">
      <alignment horizontal="right" vertical="center" shrinkToFit="1"/>
    </xf>
    <xf numFmtId="185" fontId="146" fillId="0" borderId="15" xfId="145" applyNumberFormat="1" applyFont="1" applyBorder="1" applyAlignment="1">
      <alignment horizontal="right" vertical="center" shrinkToFit="1"/>
    </xf>
    <xf numFmtId="185" fontId="60" fillId="0" borderId="6" xfId="145" applyNumberFormat="1" applyFont="1" applyBorder="1" applyAlignment="1">
      <alignment horizontal="center" vertical="center"/>
    </xf>
    <xf numFmtId="185" fontId="146" fillId="0" borderId="7" xfId="145" applyNumberFormat="1" applyFont="1" applyBorder="1" applyAlignment="1">
      <alignment horizontal="right" vertical="center" shrinkToFit="1"/>
    </xf>
    <xf numFmtId="185" fontId="146" fillId="0" borderId="8" xfId="145" applyNumberFormat="1" applyFont="1" applyBorder="1" applyAlignment="1">
      <alignment horizontal="right" vertical="center" shrinkToFit="1"/>
    </xf>
    <xf numFmtId="0" fontId="147" fillId="0" borderId="6" xfId="145" applyFont="1" applyBorder="1" applyAlignment="1">
      <alignment horizontal="center" vertical="center"/>
    </xf>
    <xf numFmtId="0" fontId="145" fillId="0" borderId="28" xfId="145" applyFont="1" applyBorder="1" applyAlignment="1">
      <alignment horizontal="center" vertical="center"/>
    </xf>
    <xf numFmtId="0" fontId="145" fillId="0" borderId="29" xfId="145" applyFont="1" applyBorder="1" applyAlignment="1">
      <alignment horizontal="center" vertical="center"/>
    </xf>
    <xf numFmtId="0" fontId="145" fillId="0" borderId="59" xfId="145" applyFont="1" applyBorder="1" applyAlignment="1">
      <alignment horizontal="center" vertical="center"/>
    </xf>
    <xf numFmtId="0" fontId="145" fillId="0" borderId="31" xfId="145" applyFont="1" applyBorder="1" applyAlignment="1">
      <alignment horizontal="center" vertical="center"/>
    </xf>
    <xf numFmtId="0" fontId="145" fillId="0" borderId="27" xfId="145" applyFont="1" applyBorder="1" applyAlignment="1">
      <alignment horizontal="center" vertical="center"/>
    </xf>
    <xf numFmtId="0" fontId="145" fillId="0" borderId="129" xfId="145" applyFont="1" applyBorder="1" applyAlignment="1">
      <alignment horizontal="center" vertical="center"/>
    </xf>
    <xf numFmtId="185" fontId="146" fillId="0" borderId="7" xfId="145" applyNumberFormat="1" applyFont="1" applyBorder="1" applyAlignment="1" applyProtection="1">
      <alignment horizontal="right" vertical="center"/>
      <protection locked="0"/>
    </xf>
    <xf numFmtId="185" fontId="146" fillId="0" borderId="8" xfId="145" applyNumberFormat="1" applyFont="1" applyBorder="1" applyAlignment="1" applyProtection="1">
      <alignment horizontal="right" vertical="center"/>
      <protection locked="0"/>
    </xf>
    <xf numFmtId="185" fontId="146" fillId="0" borderId="9" xfId="145" applyNumberFormat="1" applyFont="1" applyBorder="1" applyAlignment="1" applyProtection="1">
      <alignment horizontal="right" vertical="center"/>
      <protection locked="0"/>
    </xf>
    <xf numFmtId="185" fontId="146" fillId="30" borderId="6" xfId="145" applyNumberFormat="1" applyFont="1" applyFill="1" applyBorder="1" applyAlignment="1" applyProtection="1">
      <alignment horizontal="right" vertical="center"/>
      <protection locked="0"/>
    </xf>
    <xf numFmtId="186" fontId="146" fillId="0" borderId="7" xfId="145" applyNumberFormat="1" applyFont="1" applyBorder="1" applyAlignment="1">
      <alignment horizontal="right" vertical="center" shrinkToFit="1"/>
    </xf>
    <xf numFmtId="186" fontId="146" fillId="0" borderId="8" xfId="145" applyNumberFormat="1" applyFont="1" applyBorder="1" applyAlignment="1">
      <alignment horizontal="right" vertical="center" shrinkToFit="1"/>
    </xf>
    <xf numFmtId="186" fontId="146" fillId="0" borderId="17" xfId="145" applyNumberFormat="1" applyFont="1" applyBorder="1" applyAlignment="1">
      <alignment horizontal="right" vertical="center" shrinkToFit="1"/>
    </xf>
    <xf numFmtId="186" fontId="146" fillId="0" borderId="15" xfId="145" applyNumberFormat="1" applyFont="1" applyBorder="1" applyAlignment="1">
      <alignment horizontal="right" vertical="center" shrinkToFit="1"/>
    </xf>
    <xf numFmtId="0" fontId="147" fillId="0" borderId="15" xfId="145" applyFont="1" applyBorder="1" applyAlignment="1">
      <alignment horizontal="center" vertical="center"/>
    </xf>
    <xf numFmtId="0" fontId="147" fillId="0" borderId="16" xfId="145" applyFont="1" applyBorder="1" applyAlignment="1">
      <alignment horizontal="center" vertical="center"/>
    </xf>
    <xf numFmtId="186" fontId="146" fillId="0" borderId="17" xfId="145" applyNumberFormat="1" applyFont="1" applyBorder="1" applyAlignment="1">
      <alignment horizontal="right" vertical="center"/>
    </xf>
    <xf numFmtId="186" fontId="146" fillId="0" borderId="15" xfId="145" applyNumberFormat="1" applyFont="1" applyBorder="1" applyAlignment="1">
      <alignment horizontal="right" vertical="center"/>
    </xf>
    <xf numFmtId="186" fontId="146" fillId="30" borderId="17" xfId="145" applyNumberFormat="1" applyFont="1" applyFill="1" applyBorder="1" applyAlignment="1" applyProtection="1">
      <alignment horizontal="right" vertical="center"/>
      <protection locked="0"/>
    </xf>
    <xf numFmtId="186" fontId="146" fillId="30" borderId="15" xfId="145" applyNumberFormat="1" applyFont="1" applyFill="1" applyBorder="1" applyAlignment="1" applyProtection="1">
      <alignment horizontal="right" vertical="center"/>
      <protection locked="0"/>
    </xf>
    <xf numFmtId="186" fontId="146" fillId="30" borderId="17" xfId="145" applyNumberFormat="1" applyFont="1" applyFill="1" applyBorder="1" applyAlignment="1" applyProtection="1">
      <alignment horizontal="right" vertical="center" shrinkToFit="1"/>
      <protection locked="0"/>
    </xf>
    <xf numFmtId="186" fontId="146" fillId="30" borderId="15" xfId="145" applyNumberFormat="1" applyFont="1" applyFill="1" applyBorder="1" applyAlignment="1" applyProtection="1">
      <alignment horizontal="right" vertical="center" shrinkToFit="1"/>
      <protection locked="0"/>
    </xf>
    <xf numFmtId="186" fontId="146" fillId="30" borderId="7" xfId="145" applyNumberFormat="1" applyFont="1" applyFill="1" applyBorder="1" applyAlignment="1" applyProtection="1">
      <alignment horizontal="right" vertical="center" shrinkToFit="1"/>
      <protection locked="0"/>
    </xf>
    <xf numFmtId="186" fontId="146" fillId="30" borderId="8" xfId="145" applyNumberFormat="1" applyFont="1" applyFill="1" applyBorder="1" applyAlignment="1" applyProtection="1">
      <alignment horizontal="right" vertical="center" shrinkToFit="1"/>
      <protection locked="0"/>
    </xf>
    <xf numFmtId="186" fontId="146" fillId="0" borderId="7" xfId="145" applyNumberFormat="1" applyFont="1" applyBorder="1" applyAlignment="1">
      <alignment horizontal="right" vertical="center"/>
    </xf>
    <xf numFmtId="186" fontId="146" fillId="0" borderId="8" xfId="145" applyNumberFormat="1" applyFont="1" applyBorder="1" applyAlignment="1">
      <alignment horizontal="right" vertical="center"/>
    </xf>
    <xf numFmtId="0" fontId="147" fillId="30" borderId="6" xfId="145" applyFont="1" applyFill="1" applyBorder="1" applyAlignment="1" applyProtection="1">
      <alignment horizontal="center" vertical="center"/>
      <protection locked="0"/>
    </xf>
    <xf numFmtId="0" fontId="147" fillId="0" borderId="6" xfId="145" applyFont="1" applyBorder="1" applyAlignment="1">
      <alignment horizontal="left" vertical="center"/>
    </xf>
    <xf numFmtId="0" fontId="147" fillId="0" borderId="7" xfId="145" applyFont="1" applyBorder="1" applyAlignment="1">
      <alignment horizontal="center" vertical="center"/>
    </xf>
    <xf numFmtId="186" fontId="146" fillId="30" borderId="7" xfId="145" applyNumberFormat="1" applyFont="1" applyFill="1" applyBorder="1" applyAlignment="1" applyProtection="1">
      <alignment horizontal="right" vertical="center"/>
      <protection locked="0"/>
    </xf>
    <xf numFmtId="186" fontId="146" fillId="30" borderId="8" xfId="145" applyNumberFormat="1" applyFont="1" applyFill="1" applyBorder="1" applyAlignment="1" applyProtection="1">
      <alignment horizontal="right" vertical="center"/>
      <protection locked="0"/>
    </xf>
    <xf numFmtId="0" fontId="147" fillId="0" borderId="6" xfId="145" applyFont="1" applyBorder="1" applyAlignment="1">
      <alignment horizontal="center" vertical="center" shrinkToFit="1"/>
    </xf>
    <xf numFmtId="0" fontId="147" fillId="30" borderId="6" xfId="145" applyFont="1" applyFill="1" applyBorder="1" applyAlignment="1" applyProtection="1">
      <alignment horizontal="center" vertical="center" shrinkToFit="1"/>
      <protection locked="0"/>
    </xf>
    <xf numFmtId="177" fontId="146" fillId="30" borderId="6" xfId="145" applyNumberFormat="1" applyFont="1" applyFill="1" applyBorder="1" applyAlignment="1" applyProtection="1">
      <alignment horizontal="right" vertical="center"/>
      <protection locked="0"/>
    </xf>
    <xf numFmtId="0" fontId="147" fillId="30" borderId="0" xfId="145" applyFont="1" applyFill="1" applyAlignment="1" applyProtection="1">
      <alignment horizontal="center" vertical="center" shrinkToFit="1"/>
      <protection locked="0"/>
    </xf>
    <xf numFmtId="0" fontId="147" fillId="0" borderId="0" xfId="145" applyFont="1" applyAlignment="1">
      <alignment horizontal="center" vertical="center"/>
    </xf>
    <xf numFmtId="0" fontId="153" fillId="0" borderId="28" xfId="145" applyFont="1" applyBorder="1" applyAlignment="1">
      <alignment horizontal="center" vertical="center"/>
    </xf>
    <xf numFmtId="0" fontId="153" fillId="0" borderId="29" xfId="145" applyFont="1" applyBorder="1" applyAlignment="1">
      <alignment horizontal="center" vertical="center"/>
    </xf>
    <xf numFmtId="0" fontId="153" fillId="0" borderId="59" xfId="145" applyFont="1" applyBorder="1" applyAlignment="1">
      <alignment horizontal="center" vertical="center"/>
    </xf>
    <xf numFmtId="0" fontId="153" fillId="0" borderId="31" xfId="145" applyFont="1" applyBorder="1" applyAlignment="1">
      <alignment horizontal="center" vertical="center"/>
    </xf>
    <xf numFmtId="0" fontId="153" fillId="0" borderId="27" xfId="145" applyFont="1" applyBorder="1" applyAlignment="1">
      <alignment horizontal="center" vertical="center"/>
    </xf>
    <xf numFmtId="0" fontId="153" fillId="0" borderId="129" xfId="145" applyFont="1" applyBorder="1" applyAlignment="1">
      <alignment horizontal="center" vertical="center"/>
    </xf>
    <xf numFmtId="0" fontId="76" fillId="0" borderId="0" xfId="44" applyFont="1">
      <alignment vertical="center"/>
    </xf>
    <xf numFmtId="0" fontId="136" fillId="0" borderId="0" xfId="44" applyFont="1" applyAlignment="1">
      <alignment horizontal="right" vertical="center"/>
    </xf>
    <xf numFmtId="0" fontId="136" fillId="0" borderId="226" xfId="44" applyFont="1" applyBorder="1" applyAlignment="1">
      <alignment horizontal="center" vertical="center"/>
    </xf>
    <xf numFmtId="0" fontId="136" fillId="0" borderId="225" xfId="44" applyFont="1" applyBorder="1" applyAlignment="1">
      <alignment horizontal="center" vertical="center"/>
    </xf>
    <xf numFmtId="0" fontId="136" fillId="0" borderId="286" xfId="44" applyFont="1" applyBorder="1">
      <alignment vertical="center"/>
    </xf>
    <xf numFmtId="0" fontId="136" fillId="0" borderId="234" xfId="44" applyFont="1" applyBorder="1">
      <alignment vertical="center"/>
    </xf>
    <xf numFmtId="0" fontId="136" fillId="0" borderId="0" xfId="44" applyFont="1" applyAlignment="1">
      <alignment horizontal="center" vertical="center" wrapText="1" justifyLastLine="1"/>
    </xf>
    <xf numFmtId="0" fontId="144" fillId="0" borderId="227" xfId="44" applyFont="1" applyBorder="1" applyAlignment="1">
      <alignment vertical="center" wrapText="1"/>
    </xf>
    <xf numFmtId="0" fontId="144" fillId="0" borderId="286" xfId="44" applyFont="1" applyBorder="1">
      <alignment vertical="center"/>
    </xf>
    <xf numFmtId="0" fontId="144" fillId="0" borderId="234" xfId="44" applyFont="1" applyBorder="1">
      <alignment vertical="center"/>
    </xf>
    <xf numFmtId="0" fontId="142" fillId="0" borderId="227" xfId="44" applyFont="1" applyBorder="1" applyAlignment="1">
      <alignment horizontal="left" vertical="center"/>
    </xf>
    <xf numFmtId="0" fontId="142" fillId="0" borderId="226" xfId="44" applyFont="1" applyBorder="1" applyAlignment="1">
      <alignment horizontal="left" vertical="center"/>
    </xf>
    <xf numFmtId="0" fontId="142" fillId="0" borderId="225" xfId="44" applyFont="1" applyBorder="1" applyAlignment="1">
      <alignment horizontal="left" vertical="center"/>
    </xf>
    <xf numFmtId="0" fontId="188" fillId="33" borderId="7" xfId="44" applyFont="1" applyFill="1" applyBorder="1" applyAlignment="1">
      <alignment horizontal="center" vertical="center"/>
    </xf>
    <xf numFmtId="0" fontId="188" fillId="33" borderId="223" xfId="44" applyFont="1" applyFill="1" applyBorder="1" applyAlignment="1">
      <alignment horizontal="center" vertical="center"/>
    </xf>
    <xf numFmtId="0" fontId="144" fillId="33" borderId="124" xfId="44" applyFont="1" applyFill="1" applyBorder="1" applyAlignment="1">
      <alignment horizontal="center" vertical="center"/>
    </xf>
    <xf numFmtId="0" fontId="144" fillId="33" borderId="115" xfId="44" applyFont="1" applyFill="1" applyBorder="1" applyAlignment="1">
      <alignment horizontal="center" vertical="center"/>
    </xf>
    <xf numFmtId="0" fontId="136" fillId="33" borderId="124" xfId="44" applyFont="1" applyFill="1" applyBorder="1" applyAlignment="1">
      <alignment horizontal="center" vertical="center"/>
    </xf>
    <xf numFmtId="0" fontId="136" fillId="33" borderId="56" xfId="44" applyFont="1" applyFill="1" applyBorder="1" applyAlignment="1">
      <alignment horizontal="center" vertical="center"/>
    </xf>
    <xf numFmtId="0" fontId="136" fillId="33" borderId="57" xfId="44" applyFont="1" applyFill="1" applyBorder="1" applyAlignment="1">
      <alignment horizontal="center" vertical="center"/>
    </xf>
    <xf numFmtId="0" fontId="141" fillId="33" borderId="50" xfId="44" applyFont="1" applyFill="1" applyBorder="1" applyAlignment="1">
      <alignment horizontal="center" vertical="center"/>
    </xf>
    <xf numFmtId="0" fontId="141" fillId="33" borderId="6" xfId="44" applyFont="1" applyFill="1" applyBorder="1" applyAlignment="1">
      <alignment horizontal="center" vertical="center"/>
    </xf>
    <xf numFmtId="0" fontId="141" fillId="33" borderId="113" xfId="44" applyFont="1" applyFill="1" applyBorder="1" applyAlignment="1">
      <alignment horizontal="center" vertical="center" wrapText="1"/>
    </xf>
    <xf numFmtId="0" fontId="141" fillId="33" borderId="51" xfId="44" applyFont="1" applyFill="1" applyBorder="1" applyAlignment="1">
      <alignment horizontal="center" vertical="center" wrapText="1"/>
    </xf>
    <xf numFmtId="0" fontId="137" fillId="0" borderId="130" xfId="44" applyFont="1" applyBorder="1" applyAlignment="1">
      <alignment horizontal="center" vertical="center" wrapText="1"/>
    </xf>
    <xf numFmtId="0" fontId="137" fillId="0" borderId="131" xfId="44" applyFont="1" applyBorder="1" applyAlignment="1">
      <alignment horizontal="center" vertical="center" wrapText="1"/>
    </xf>
    <xf numFmtId="0" fontId="188" fillId="0" borderId="0" xfId="44" applyFont="1" applyAlignment="1">
      <alignment horizontal="left" vertical="top" wrapText="1"/>
    </xf>
    <xf numFmtId="0" fontId="225" fillId="0" borderId="227" xfId="44" applyFont="1" applyBorder="1" applyAlignment="1">
      <alignment horizontal="left" vertical="center"/>
    </xf>
    <xf numFmtId="0" fontId="137" fillId="0" borderId="226" xfId="44" applyFont="1" applyBorder="1" applyAlignment="1">
      <alignment horizontal="left" vertical="center"/>
    </xf>
    <xf numFmtId="0" fontId="137" fillId="0" borderId="225" xfId="44" applyFont="1" applyBorder="1" applyAlignment="1">
      <alignment horizontal="left" vertical="center"/>
    </xf>
    <xf numFmtId="0" fontId="137" fillId="0" borderId="227" xfId="44" applyFont="1" applyBorder="1" applyAlignment="1">
      <alignment horizontal="left" vertical="center"/>
    </xf>
    <xf numFmtId="0" fontId="137" fillId="0" borderId="46" xfId="44" applyFont="1" applyBorder="1" applyAlignment="1">
      <alignment horizontal="center" vertical="center" wrapText="1"/>
    </xf>
    <xf numFmtId="0" fontId="137" fillId="0" borderId="82" xfId="44" applyFont="1" applyBorder="1" applyAlignment="1">
      <alignment horizontal="center" vertical="center" wrapText="1"/>
    </xf>
    <xf numFmtId="0" fontId="54" fillId="0" borderId="236" xfId="59" applyFont="1" applyBorder="1" applyAlignment="1">
      <alignment horizontal="center" vertical="center"/>
    </xf>
    <xf numFmtId="0" fontId="54" fillId="0" borderId="235" xfId="59" applyFont="1" applyBorder="1" applyAlignment="1">
      <alignment horizontal="center" vertical="center"/>
    </xf>
    <xf numFmtId="0" fontId="44" fillId="0" borderId="48" xfId="59" applyFont="1" applyBorder="1" applyAlignment="1">
      <alignment horizontal="center" vertical="center"/>
    </xf>
    <xf numFmtId="0" fontId="44" fillId="0" borderId="39" xfId="59" applyFont="1" applyBorder="1" applyAlignment="1">
      <alignment horizontal="center" vertical="center"/>
    </xf>
    <xf numFmtId="0" fontId="44" fillId="0" borderId="49" xfId="59" applyFont="1" applyBorder="1" applyAlignment="1">
      <alignment horizontal="center" vertical="center"/>
    </xf>
    <xf numFmtId="0" fontId="54" fillId="0" borderId="6" xfId="59" applyFont="1" applyBorder="1" applyAlignment="1">
      <alignment horizontal="center" vertical="center" shrinkToFit="1"/>
    </xf>
    <xf numFmtId="0" fontId="54" fillId="0" borderId="108" xfId="59" applyFont="1" applyBorder="1" applyAlignment="1">
      <alignment horizontal="center" vertical="center" shrinkToFit="1"/>
    </xf>
    <xf numFmtId="0" fontId="44" fillId="32" borderId="113" xfId="59" applyFont="1" applyFill="1" applyBorder="1" applyAlignment="1">
      <alignment horizontal="center" vertical="center" shrinkToFit="1"/>
    </xf>
    <xf numFmtId="0" fontId="44" fillId="32" borderId="51" xfId="59" applyFont="1" applyFill="1" applyBorder="1" applyAlignment="1">
      <alignment horizontal="center" vertical="center" shrinkToFit="1"/>
    </xf>
    <xf numFmtId="0" fontId="44" fillId="32" borderId="76" xfId="59" applyFont="1" applyFill="1" applyBorder="1" applyAlignment="1">
      <alignment horizontal="center" vertical="center"/>
    </xf>
    <xf numFmtId="0" fontId="44" fillId="32" borderId="77" xfId="59" applyFont="1" applyFill="1" applyBorder="1" applyAlignment="1">
      <alignment horizontal="center" vertical="center"/>
    </xf>
    <xf numFmtId="0" fontId="44" fillId="32" borderId="78" xfId="59" applyFont="1" applyFill="1" applyBorder="1" applyAlignment="1">
      <alignment horizontal="center" vertical="center"/>
    </xf>
    <xf numFmtId="0" fontId="44" fillId="0" borderId="71" xfId="59" applyFont="1" applyBorder="1" applyAlignment="1">
      <alignment horizontal="center" vertical="center"/>
    </xf>
    <xf numFmtId="0" fontId="44" fillId="0" borderId="10" xfId="59" applyFont="1" applyBorder="1" applyAlignment="1">
      <alignment horizontal="center" vertical="center"/>
    </xf>
    <xf numFmtId="180" fontId="44" fillId="0" borderId="10" xfId="59" applyNumberFormat="1" applyFont="1" applyBorder="1" applyAlignment="1">
      <alignment horizontal="center" vertical="center"/>
    </xf>
    <xf numFmtId="180" fontId="44" fillId="0" borderId="1" xfId="59" applyNumberFormat="1" applyFont="1" applyBorder="1" applyAlignment="1">
      <alignment horizontal="center" vertical="center"/>
    </xf>
    <xf numFmtId="0" fontId="54" fillId="0" borderId="10" xfId="59" applyFont="1" applyBorder="1" applyAlignment="1">
      <alignment horizontal="center" vertical="center" shrinkToFit="1"/>
    </xf>
    <xf numFmtId="0" fontId="54" fillId="0" borderId="88" xfId="59" applyFont="1" applyBorder="1" applyAlignment="1">
      <alignment horizontal="center" vertical="center" shrinkToFit="1"/>
    </xf>
    <xf numFmtId="0" fontId="54" fillId="0" borderId="48" xfId="59" applyFont="1" applyBorder="1" applyAlignment="1">
      <alignment horizontal="center" vertical="center"/>
    </xf>
    <xf numFmtId="0" fontId="54" fillId="0" borderId="39" xfId="59" applyFont="1" applyBorder="1" applyAlignment="1">
      <alignment horizontal="center" vertical="center"/>
    </xf>
    <xf numFmtId="0" fontId="54" fillId="0" borderId="49" xfId="59" applyFont="1" applyBorder="1" applyAlignment="1">
      <alignment horizontal="center" vertical="center"/>
    </xf>
    <xf numFmtId="0" fontId="44" fillId="0" borderId="54" xfId="59" applyFont="1" applyBorder="1" applyAlignment="1">
      <alignment horizontal="center" vertical="center"/>
    </xf>
    <xf numFmtId="0" fontId="44" fillId="0" borderId="84" xfId="59" applyFont="1" applyBorder="1" applyAlignment="1">
      <alignment horizontal="center" vertical="center"/>
    </xf>
    <xf numFmtId="180" fontId="44" fillId="0" borderId="84" xfId="59" applyNumberFormat="1" applyFont="1" applyBorder="1" applyAlignment="1">
      <alignment horizontal="center" vertical="center" shrinkToFit="1"/>
    </xf>
    <xf numFmtId="180" fontId="44" fillId="0" borderId="58" xfId="59" applyNumberFormat="1" applyFont="1" applyBorder="1" applyAlignment="1">
      <alignment horizontal="center" vertical="center" shrinkToFit="1"/>
    </xf>
    <xf numFmtId="189" fontId="54" fillId="0" borderId="58" xfId="59" applyNumberFormat="1" applyFont="1" applyBorder="1" applyAlignment="1">
      <alignment horizontal="center" vertical="center"/>
    </xf>
    <xf numFmtId="189" fontId="54" fillId="0" borderId="29" xfId="59" applyNumberFormat="1" applyFont="1" applyBorder="1" applyAlignment="1">
      <alignment horizontal="center" vertical="center"/>
    </xf>
    <xf numFmtId="189" fontId="54" fillId="0" borderId="98" xfId="59" applyNumberFormat="1" applyFont="1" applyBorder="1" applyAlignment="1">
      <alignment horizontal="center" vertical="center"/>
    </xf>
    <xf numFmtId="0" fontId="44" fillId="32" borderId="50" xfId="59" applyFont="1" applyFill="1" applyBorder="1" applyAlignment="1">
      <alignment horizontal="center" vertical="center" shrinkToFit="1"/>
    </xf>
    <xf numFmtId="0" fontId="44" fillId="32" borderId="6" xfId="59" applyFont="1" applyFill="1" applyBorder="1" applyAlignment="1">
      <alignment horizontal="center" vertical="center" shrinkToFit="1"/>
    </xf>
    <xf numFmtId="0" fontId="44" fillId="32" borderId="6" xfId="59" applyFont="1" applyFill="1" applyBorder="1" applyAlignment="1">
      <alignment horizontal="center" vertical="center"/>
    </xf>
    <xf numFmtId="0" fontId="44" fillId="32" borderId="108" xfId="59" applyFont="1" applyFill="1" applyBorder="1" applyAlignment="1">
      <alignment horizontal="center" vertical="center"/>
    </xf>
    <xf numFmtId="0" fontId="44" fillId="0" borderId="50" xfId="59" applyFont="1" applyBorder="1" applyAlignment="1">
      <alignment horizontal="center" vertical="center"/>
    </xf>
    <xf numFmtId="0" fontId="44" fillId="0" borderId="6" xfId="59" applyFont="1" applyBorder="1" applyAlignment="1">
      <alignment horizontal="center" vertical="center"/>
    </xf>
    <xf numFmtId="180" fontId="44" fillId="0" borderId="6" xfId="59" applyNumberFormat="1" applyFont="1" applyBorder="1" applyAlignment="1">
      <alignment horizontal="center" vertical="center"/>
    </xf>
    <xf numFmtId="180" fontId="44" fillId="0" borderId="7" xfId="59" applyNumberFormat="1" applyFont="1" applyBorder="1" applyAlignment="1">
      <alignment horizontal="center" vertical="center"/>
    </xf>
    <xf numFmtId="0" fontId="51" fillId="0" borderId="30" xfId="59" applyFont="1" applyBorder="1" applyAlignment="1">
      <alignment horizontal="center" vertical="center" textRotation="255"/>
    </xf>
    <xf numFmtId="0" fontId="51" fillId="0" borderId="28" xfId="59" applyFont="1" applyBorder="1" applyAlignment="1">
      <alignment horizontal="center" vertical="center" textRotation="255"/>
    </xf>
    <xf numFmtId="0" fontId="44" fillId="32" borderId="95" xfId="59" applyFont="1" applyFill="1" applyBorder="1" applyAlignment="1">
      <alignment horizontal="center" vertical="center" shrinkToFit="1"/>
    </xf>
    <xf numFmtId="0" fontId="44" fillId="32" borderId="83" xfId="59" applyFont="1" applyFill="1" applyBorder="1" applyAlignment="1">
      <alignment horizontal="center" vertical="center" shrinkToFit="1"/>
    </xf>
    <xf numFmtId="0" fontId="54" fillId="0" borderId="83" xfId="59" applyFont="1" applyBorder="1" applyAlignment="1">
      <alignment horizontal="center" vertical="center"/>
    </xf>
    <xf numFmtId="0" fontId="54" fillId="0" borderId="107" xfId="59" applyFont="1" applyBorder="1" applyAlignment="1">
      <alignment horizontal="center" vertical="center"/>
    </xf>
    <xf numFmtId="0" fontId="44" fillId="32" borderId="83" xfId="59" applyFont="1" applyFill="1" applyBorder="1" applyAlignment="1">
      <alignment horizontal="center" vertical="center"/>
    </xf>
    <xf numFmtId="0" fontId="44" fillId="32" borderId="107" xfId="59" applyFont="1" applyFill="1" applyBorder="1" applyAlignment="1">
      <alignment horizontal="center" vertical="center"/>
    </xf>
    <xf numFmtId="0" fontId="44" fillId="0" borderId="239" xfId="59" applyFont="1" applyBorder="1" applyAlignment="1">
      <alignment horizontal="center" vertical="center"/>
    </xf>
    <xf numFmtId="0" fontId="44" fillId="0" borderId="238" xfId="59" applyFont="1" applyBorder="1" applyAlignment="1">
      <alignment horizontal="center" vertical="center"/>
    </xf>
    <xf numFmtId="0" fontId="54" fillId="0" borderId="238" xfId="59" applyFont="1" applyBorder="1" applyAlignment="1">
      <alignment horizontal="center" vertical="center" shrinkToFit="1"/>
    </xf>
    <xf numFmtId="0" fontId="54" fillId="0" borderId="237" xfId="59" applyFont="1" applyBorder="1" applyAlignment="1">
      <alignment horizontal="center" vertical="center" shrinkToFit="1"/>
    </xf>
    <xf numFmtId="0" fontId="54" fillId="0" borderId="28" xfId="59" applyFont="1" applyBorder="1" applyAlignment="1">
      <alignment horizontal="center" vertical="center"/>
    </xf>
    <xf numFmtId="0" fontId="54" fillId="0" borderId="231" xfId="59" applyFont="1" applyBorder="1" applyAlignment="1">
      <alignment horizontal="center" vertical="center"/>
    </xf>
    <xf numFmtId="0" fontId="54" fillId="0" borderId="29" xfId="59" applyFont="1" applyBorder="1" applyAlignment="1">
      <alignment horizontal="center" vertical="center"/>
    </xf>
    <xf numFmtId="0" fontId="54" fillId="0" borderId="98" xfId="59" applyFont="1" applyBorder="1" applyAlignment="1">
      <alignment horizontal="center" vertical="center"/>
    </xf>
    <xf numFmtId="0" fontId="54" fillId="0" borderId="58" xfId="59" applyFont="1" applyBorder="1" applyAlignment="1">
      <alignment horizontal="center" vertical="center"/>
    </xf>
    <xf numFmtId="0" fontId="54" fillId="0" borderId="59" xfId="59" applyFont="1" applyBorder="1" applyAlignment="1">
      <alignment horizontal="center" vertical="center"/>
    </xf>
    <xf numFmtId="0" fontId="54" fillId="0" borderId="63" xfId="59" applyFont="1" applyBorder="1" applyAlignment="1">
      <alignment horizontal="center" vertical="center"/>
    </xf>
    <xf numFmtId="0" fontId="54" fillId="0" borderId="95" xfId="59" applyFont="1" applyBorder="1" applyAlignment="1">
      <alignment horizontal="center" vertical="center"/>
    </xf>
    <xf numFmtId="180" fontId="44" fillId="0" borderId="238" xfId="59" applyNumberFormat="1" applyFont="1" applyBorder="1" applyAlignment="1">
      <alignment horizontal="center" vertical="center"/>
    </xf>
    <xf numFmtId="180" fontId="44" fillId="0" borderId="234" xfId="59" applyNumberFormat="1" applyFont="1" applyBorder="1" applyAlignment="1">
      <alignment horizontal="center" vertical="center"/>
    </xf>
    <xf numFmtId="189" fontId="54" fillId="0" borderId="238" xfId="59" applyNumberFormat="1" applyFont="1" applyBorder="1" applyAlignment="1">
      <alignment horizontal="center" vertical="center" shrinkToFit="1"/>
    </xf>
    <xf numFmtId="189" fontId="54" fillId="0" borderId="6" xfId="59" applyNumberFormat="1" applyFont="1" applyBorder="1" applyAlignment="1">
      <alignment horizontal="center" vertical="center" shrinkToFit="1"/>
    </xf>
    <xf numFmtId="189" fontId="54" fillId="0" borderId="10" xfId="59" applyNumberFormat="1" applyFont="1" applyBorder="1" applyAlignment="1">
      <alignment horizontal="center" vertical="center" shrinkToFit="1"/>
    </xf>
    <xf numFmtId="0" fontId="44" fillId="32" borderId="7" xfId="59" applyFont="1" applyFill="1" applyBorder="1" applyAlignment="1">
      <alignment horizontal="center" vertical="center"/>
    </xf>
    <xf numFmtId="0" fontId="44" fillId="32" borderId="8" xfId="59" applyFont="1" applyFill="1" applyBorder="1" applyAlignment="1">
      <alignment horizontal="center" vertical="center"/>
    </xf>
    <xf numFmtId="0" fontId="44" fillId="32" borderId="64" xfId="59" applyFont="1" applyFill="1" applyBorder="1" applyAlignment="1">
      <alignment horizontal="center" vertical="center"/>
    </xf>
    <xf numFmtId="0" fontId="44" fillId="0" borderId="81" xfId="59" applyFont="1" applyBorder="1" applyAlignment="1">
      <alignment horizontal="center" vertical="center"/>
    </xf>
    <xf numFmtId="0" fontId="44" fillId="0" borderId="46" xfId="59" applyFont="1" applyBorder="1" applyAlignment="1">
      <alignment horizontal="center" vertical="center"/>
    </xf>
    <xf numFmtId="180" fontId="44" fillId="0" borderId="46" xfId="59" applyNumberFormat="1" applyFont="1" applyBorder="1" applyAlignment="1">
      <alignment horizontal="center" vertical="center" shrinkToFit="1"/>
    </xf>
    <xf numFmtId="180" fontId="44" fillId="0" borderId="241" xfId="59" applyNumberFormat="1" applyFont="1" applyBorder="1" applyAlignment="1">
      <alignment horizontal="center" vertical="center"/>
    </xf>
    <xf numFmtId="180" fontId="44" fillId="0" borderId="240" xfId="59" applyNumberFormat="1" applyFont="1" applyBorder="1" applyAlignment="1">
      <alignment horizontal="center" vertical="center"/>
    </xf>
    <xf numFmtId="180" fontId="44" fillId="0" borderId="242" xfId="59" applyNumberFormat="1" applyFont="1" applyBorder="1" applyAlignment="1">
      <alignment horizontal="center" vertical="center"/>
    </xf>
    <xf numFmtId="179" fontId="54" fillId="0" borderId="241" xfId="59" applyNumberFormat="1" applyFont="1" applyBorder="1" applyAlignment="1">
      <alignment horizontal="center" vertical="center"/>
    </xf>
    <xf numFmtId="179" fontId="54" fillId="0" borderId="240" xfId="59" applyNumberFormat="1" applyFont="1" applyBorder="1" applyAlignment="1">
      <alignment horizontal="center" vertical="center"/>
    </xf>
    <xf numFmtId="0" fontId="54" fillId="0" borderId="154" xfId="59" applyFont="1" applyBorder="1" applyAlignment="1">
      <alignment horizontal="center" vertical="center"/>
    </xf>
    <xf numFmtId="0" fontId="54" fillId="0" borderId="155" xfId="59" applyFont="1" applyBorder="1" applyAlignment="1">
      <alignment horizontal="center" vertical="center"/>
    </xf>
    <xf numFmtId="0" fontId="54" fillId="0" borderId="95" xfId="59" applyFont="1" applyBorder="1" applyAlignment="1">
      <alignment horizontal="center" vertical="center" wrapText="1"/>
    </xf>
    <xf numFmtId="0" fontId="54" fillId="0" borderId="83" xfId="59" applyFont="1" applyBorder="1" applyAlignment="1">
      <alignment horizontal="center" vertical="center" wrapText="1"/>
    </xf>
    <xf numFmtId="0" fontId="54" fillId="0" borderId="113" xfId="59" applyFont="1" applyBorder="1" applyAlignment="1">
      <alignment horizontal="center" vertical="center" wrapText="1"/>
    </xf>
    <xf numFmtId="0" fontId="54" fillId="0" borderId="51" xfId="59" applyFont="1" applyBorder="1" applyAlignment="1">
      <alignment horizontal="center" vertical="center" wrapText="1"/>
    </xf>
    <xf numFmtId="0" fontId="44" fillId="32" borderId="48" xfId="59" applyFont="1" applyFill="1" applyBorder="1" applyAlignment="1">
      <alignment horizontal="center" vertical="center"/>
    </xf>
    <xf numFmtId="0" fontId="44" fillId="32" borderId="39" xfId="59" applyFont="1" applyFill="1" applyBorder="1" applyAlignment="1">
      <alignment horizontal="center" vertical="center"/>
    </xf>
    <xf numFmtId="0" fontId="44" fillId="32" borderId="49" xfId="59" applyFont="1" applyFill="1" applyBorder="1" applyAlignment="1">
      <alignment horizontal="center" vertical="center"/>
    </xf>
    <xf numFmtId="0" fontId="51" fillId="0" borderId="202" xfId="59" applyFont="1" applyBorder="1" applyAlignment="1">
      <alignment horizontal="center" vertical="center" textRotation="255"/>
    </xf>
    <xf numFmtId="0" fontId="51" fillId="0" borderId="178" xfId="59" applyFont="1" applyBorder="1" applyAlignment="1">
      <alignment horizontal="center" vertical="center" textRotation="255"/>
    </xf>
    <xf numFmtId="0" fontId="51" fillId="0" borderId="185" xfId="59" applyFont="1" applyBorder="1" applyAlignment="1">
      <alignment horizontal="center" vertical="center" textRotation="255"/>
    </xf>
    <xf numFmtId="0" fontId="44" fillId="32" borderId="9" xfId="59" applyFont="1" applyFill="1" applyBorder="1" applyAlignment="1">
      <alignment horizontal="center" vertical="center" shrinkToFit="1"/>
    </xf>
    <xf numFmtId="0" fontId="44" fillId="0" borderId="9" xfId="59" applyFont="1" applyBorder="1" applyAlignment="1">
      <alignment horizontal="center" vertical="center"/>
    </xf>
    <xf numFmtId="181" fontId="44" fillId="0" borderId="46" xfId="59" applyNumberFormat="1" applyFont="1" applyBorder="1" applyAlignment="1">
      <alignment horizontal="center" vertical="center"/>
    </xf>
    <xf numFmtId="189" fontId="54" fillId="0" borderId="46" xfId="59" applyNumberFormat="1" applyFont="1" applyBorder="1" applyAlignment="1">
      <alignment horizontal="center" vertical="center"/>
    </xf>
    <xf numFmtId="0" fontId="54" fillId="0" borderId="46" xfId="59" applyFont="1" applyBorder="1" applyAlignment="1">
      <alignment horizontal="center" vertical="center"/>
    </xf>
    <xf numFmtId="0" fontId="54" fillId="32" borderId="93" xfId="59" applyFont="1" applyFill="1" applyBorder="1" applyAlignment="1">
      <alignment horizontal="center" vertical="center" shrinkToFit="1"/>
    </xf>
    <xf numFmtId="0" fontId="54" fillId="32" borderId="51" xfId="59" applyFont="1" applyFill="1" applyBorder="1" applyAlignment="1">
      <alignment horizontal="center" vertical="center" shrinkToFit="1"/>
    </xf>
    <xf numFmtId="0" fontId="54" fillId="0" borderId="76" xfId="59" applyFont="1" applyBorder="1" applyAlignment="1">
      <alignment horizontal="center" vertical="center" shrinkToFit="1"/>
    </xf>
    <xf numFmtId="0" fontId="54" fillId="0" borderId="77" xfId="59" applyFont="1" applyBorder="1" applyAlignment="1">
      <alignment horizontal="center" vertical="center" shrinkToFit="1"/>
    </xf>
    <xf numFmtId="0" fontId="54" fillId="0" borderId="78" xfId="59" applyFont="1" applyBorder="1" applyAlignment="1">
      <alignment horizontal="center" vertical="center" shrinkToFit="1"/>
    </xf>
    <xf numFmtId="0" fontId="44" fillId="32" borderId="57" xfId="59" applyFont="1" applyFill="1" applyBorder="1" applyAlignment="1">
      <alignment horizontal="center" vertical="center" shrinkToFit="1"/>
    </xf>
    <xf numFmtId="0" fontId="44" fillId="32" borderId="55" xfId="59" applyFont="1" applyFill="1" applyBorder="1" applyAlignment="1">
      <alignment horizontal="center" vertical="center"/>
    </xf>
    <xf numFmtId="0" fontId="44" fillId="32" borderId="56" xfId="59" applyFont="1" applyFill="1" applyBorder="1" applyAlignment="1">
      <alignment horizontal="center" vertical="center"/>
    </xf>
    <xf numFmtId="0" fontId="44" fillId="32" borderId="115" xfId="59" applyFont="1" applyFill="1" applyBorder="1" applyAlignment="1">
      <alignment horizontal="center" vertical="center"/>
    </xf>
    <xf numFmtId="0" fontId="44" fillId="0" borderId="233" xfId="59" applyFont="1" applyBorder="1" applyAlignment="1">
      <alignment horizontal="center" vertical="center"/>
    </xf>
    <xf numFmtId="181" fontId="44" fillId="0" borderId="4" xfId="59" applyNumberFormat="1" applyFont="1" applyBorder="1" applyAlignment="1">
      <alignment horizontal="center" vertical="center" shrinkToFit="1"/>
    </xf>
    <xf numFmtId="181" fontId="44" fillId="0" borderId="0" xfId="59" applyNumberFormat="1" applyFont="1" applyAlignment="1">
      <alignment horizontal="center" vertical="center" shrinkToFit="1"/>
    </xf>
    <xf numFmtId="181" fontId="44" fillId="0" borderId="5" xfId="59" applyNumberFormat="1" applyFont="1" applyBorder="1" applyAlignment="1">
      <alignment horizontal="center" vertical="center" shrinkToFit="1"/>
    </xf>
    <xf numFmtId="179" fontId="54" fillId="0" borderId="4" xfId="59" applyNumberFormat="1" applyFont="1" applyBorder="1" applyAlignment="1">
      <alignment horizontal="center" vertical="center" shrinkToFit="1"/>
    </xf>
    <xf numFmtId="179" fontId="54" fillId="0" borderId="0" xfId="59" applyNumberFormat="1" applyFont="1" applyAlignment="1">
      <alignment horizontal="center" vertical="center" shrinkToFit="1"/>
    </xf>
    <xf numFmtId="179" fontId="54" fillId="0" borderId="5" xfId="59" applyNumberFormat="1" applyFont="1" applyBorder="1" applyAlignment="1">
      <alignment horizontal="center" vertical="center" shrinkToFit="1"/>
    </xf>
    <xf numFmtId="0" fontId="44" fillId="32" borderId="71" xfId="59" applyFont="1" applyFill="1" applyBorder="1" applyAlignment="1">
      <alignment horizontal="center" vertical="center" shrinkToFit="1"/>
    </xf>
    <xf numFmtId="0" fontId="44" fillId="32" borderId="10" xfId="59" applyFont="1" applyFill="1" applyBorder="1" applyAlignment="1">
      <alignment horizontal="center" vertical="center" shrinkToFit="1"/>
    </xf>
    <xf numFmtId="0" fontId="54" fillId="0" borderId="234" xfId="59" applyFont="1" applyBorder="1" applyAlignment="1">
      <alignment horizontal="center" vertical="center" shrinkToFit="1"/>
    </xf>
    <xf numFmtId="0" fontId="54" fillId="0" borderId="232" xfId="59" applyFont="1" applyBorder="1" applyAlignment="1">
      <alignment horizontal="center" vertical="center" shrinkToFit="1"/>
    </xf>
    <xf numFmtId="0" fontId="54" fillId="0" borderId="243" xfId="59" applyFont="1" applyBorder="1" applyAlignment="1">
      <alignment horizontal="center" vertical="center" shrinkToFit="1"/>
    </xf>
    <xf numFmtId="0" fontId="44" fillId="0" borderId="3" xfId="59" applyFont="1" applyBorder="1" applyAlignment="1">
      <alignment horizontal="center" vertical="center"/>
    </xf>
    <xf numFmtId="0" fontId="54" fillId="0" borderId="7" xfId="59" applyFont="1" applyBorder="1" applyAlignment="1">
      <alignment horizontal="center" vertical="center" shrinkToFit="1"/>
    </xf>
    <xf numFmtId="0" fontId="54" fillId="0" borderId="8" xfId="59" applyFont="1" applyBorder="1" applyAlignment="1">
      <alignment horizontal="center" vertical="center" shrinkToFit="1"/>
    </xf>
    <xf numFmtId="0" fontId="54" fillId="0" borderId="64" xfId="59" applyFont="1" applyBorder="1" applyAlignment="1">
      <alignment horizontal="center" vertical="center" shrinkToFit="1"/>
    </xf>
    <xf numFmtId="0" fontId="44" fillId="32" borderId="1" xfId="59" applyFont="1" applyFill="1" applyBorder="1" applyAlignment="1">
      <alignment horizontal="center" vertical="center"/>
    </xf>
    <xf numFmtId="0" fontId="44" fillId="32" borderId="2" xfId="59" applyFont="1" applyFill="1" applyBorder="1" applyAlignment="1">
      <alignment horizontal="center" vertical="center"/>
    </xf>
    <xf numFmtId="0" fontId="44" fillId="32" borderId="62" xfId="59" applyFont="1" applyFill="1" applyBorder="1" applyAlignment="1">
      <alignment horizontal="center" vertical="center"/>
    </xf>
    <xf numFmtId="0" fontId="44" fillId="0" borderId="93" xfId="59" applyFont="1" applyBorder="1" applyAlignment="1">
      <alignment horizontal="center" vertical="center"/>
    </xf>
    <xf numFmtId="0" fontId="44" fillId="0" borderId="51" xfId="59" applyFont="1" applyBorder="1" applyAlignment="1">
      <alignment horizontal="center" vertical="center"/>
    </xf>
    <xf numFmtId="180" fontId="44" fillId="0" borderId="51" xfId="59" applyNumberFormat="1" applyFont="1" applyBorder="1" applyAlignment="1">
      <alignment horizontal="center" vertical="center"/>
    </xf>
    <xf numFmtId="49" fontId="147" fillId="0" borderId="0" xfId="145" applyNumberFormat="1" applyFont="1" applyAlignment="1">
      <alignment horizontal="center" vertical="center"/>
    </xf>
    <xf numFmtId="181" fontId="44" fillId="0" borderId="58" xfId="59" applyNumberFormat="1" applyFont="1" applyBorder="1" applyAlignment="1">
      <alignment horizontal="center" vertical="center" shrinkToFit="1"/>
    </xf>
    <xf numFmtId="181" fontId="44" fillId="0" borderId="29" xfId="59" applyNumberFormat="1" applyFont="1" applyBorder="1" applyAlignment="1">
      <alignment horizontal="center" vertical="center" shrinkToFit="1"/>
    </xf>
    <xf numFmtId="181" fontId="44" fillId="0" borderId="98" xfId="59" applyNumberFormat="1" applyFont="1" applyBorder="1" applyAlignment="1">
      <alignment horizontal="center" vertical="center" shrinkToFit="1"/>
    </xf>
    <xf numFmtId="181" fontId="44" fillId="0" borderId="168" xfId="59" applyNumberFormat="1" applyFont="1" applyBorder="1" applyAlignment="1">
      <alignment horizontal="center" vertical="center" shrinkToFit="1"/>
    </xf>
    <xf numFmtId="181" fontId="44" fillId="0" borderId="27" xfId="59" applyNumberFormat="1" applyFont="1" applyBorder="1" applyAlignment="1">
      <alignment horizontal="center" vertical="center" shrinkToFit="1"/>
    </xf>
    <xf numFmtId="181" fontId="44" fillId="0" borderId="73" xfId="59" applyNumberFormat="1" applyFont="1" applyBorder="1" applyAlignment="1">
      <alignment horizontal="center" vertical="center" shrinkToFit="1"/>
    </xf>
    <xf numFmtId="189" fontId="54" fillId="0" borderId="58" xfId="59" applyNumberFormat="1" applyFont="1" applyBorder="1" applyAlignment="1">
      <alignment horizontal="center" vertical="center" shrinkToFit="1"/>
    </xf>
    <xf numFmtId="189" fontId="54" fillId="0" borderId="29" xfId="59" applyNumberFormat="1" applyFont="1" applyBorder="1" applyAlignment="1">
      <alignment horizontal="center" vertical="center" shrinkToFit="1"/>
    </xf>
    <xf numFmtId="189" fontId="54" fillId="0" borderId="98" xfId="59" applyNumberFormat="1" applyFont="1" applyBorder="1" applyAlignment="1">
      <alignment horizontal="center" vertical="center" shrinkToFit="1"/>
    </xf>
    <xf numFmtId="189" fontId="54" fillId="0" borderId="4" xfId="59" applyNumberFormat="1" applyFont="1" applyBorder="1" applyAlignment="1">
      <alignment horizontal="center" vertical="center" shrinkToFit="1"/>
    </xf>
    <xf numFmtId="189" fontId="54" fillId="0" borderId="0" xfId="59" applyNumberFormat="1" applyFont="1" applyAlignment="1">
      <alignment horizontal="center" vertical="center" shrinkToFit="1"/>
    </xf>
    <xf numFmtId="189" fontId="54" fillId="0" borderId="5" xfId="59" applyNumberFormat="1" applyFont="1" applyBorder="1" applyAlignment="1">
      <alignment horizontal="center" vertical="center" shrinkToFit="1"/>
    </xf>
    <xf numFmtId="189" fontId="54" fillId="0" borderId="168" xfId="59" applyNumberFormat="1" applyFont="1" applyBorder="1" applyAlignment="1">
      <alignment horizontal="center" vertical="center" shrinkToFit="1"/>
    </xf>
    <xf numFmtId="189" fontId="54" fillId="0" borderId="27" xfId="59" applyNumberFormat="1" applyFont="1" applyBorder="1" applyAlignment="1">
      <alignment horizontal="center" vertical="center" shrinkToFit="1"/>
    </xf>
    <xf numFmtId="189" fontId="54" fillId="0" borderId="73" xfId="59" applyNumberFormat="1" applyFont="1" applyBorder="1" applyAlignment="1">
      <alignment horizontal="center" vertical="center" shrinkToFit="1"/>
    </xf>
    <xf numFmtId="0" fontId="54" fillId="0" borderId="55" xfId="59" applyFont="1" applyBorder="1" applyAlignment="1">
      <alignment horizontal="center" vertical="center" shrinkToFit="1"/>
    </xf>
    <xf numFmtId="0" fontId="54" fillId="0" borderId="56" xfId="59" applyFont="1" applyBorder="1" applyAlignment="1">
      <alignment horizontal="center" vertical="center" shrinkToFit="1"/>
    </xf>
    <xf numFmtId="0" fontId="54" fillId="0" borderId="115" xfId="59" applyFont="1" applyBorder="1" applyAlignment="1">
      <alignment horizontal="center" vertical="center" shrinkToFit="1"/>
    </xf>
    <xf numFmtId="180" fontId="44" fillId="0" borderId="151" xfId="59" applyNumberFormat="1" applyFont="1" applyBorder="1" applyAlignment="1">
      <alignment horizontal="center" vertical="center" shrinkToFit="1"/>
    </xf>
    <xf numFmtId="180" fontId="44" fillId="0" borderId="149" xfId="59" applyNumberFormat="1" applyFont="1" applyBorder="1" applyAlignment="1">
      <alignment horizontal="center" vertical="center" shrinkToFit="1"/>
    </xf>
    <xf numFmtId="180" fontId="44" fillId="0" borderId="150" xfId="59" applyNumberFormat="1" applyFont="1" applyBorder="1" applyAlignment="1">
      <alignment horizontal="center" vertical="center" shrinkToFit="1"/>
    </xf>
    <xf numFmtId="180" fontId="44" fillId="0" borderId="164" xfId="59" applyNumberFormat="1" applyFont="1" applyBorder="1" applyAlignment="1">
      <alignment horizontal="center" vertical="center" shrinkToFit="1"/>
    </xf>
    <xf numFmtId="180" fontId="44" fillId="0" borderId="162" xfId="59" applyNumberFormat="1" applyFont="1" applyBorder="1" applyAlignment="1">
      <alignment horizontal="center" vertical="center" shrinkToFit="1"/>
    </xf>
    <xf numFmtId="180" fontId="44" fillId="0" borderId="163" xfId="59" applyNumberFormat="1" applyFont="1" applyBorder="1" applyAlignment="1">
      <alignment horizontal="center" vertical="center" shrinkToFit="1"/>
    </xf>
    <xf numFmtId="0" fontId="54" fillId="0" borderId="1" xfId="59" applyFont="1" applyBorder="1" applyAlignment="1">
      <alignment horizontal="center" vertical="center" shrinkToFit="1"/>
    </xf>
    <xf numFmtId="0" fontId="54" fillId="0" borderId="2" xfId="59" applyFont="1" applyBorder="1" applyAlignment="1">
      <alignment horizontal="center" vertical="center" shrinkToFit="1"/>
    </xf>
    <xf numFmtId="0" fontId="54" fillId="0" borderId="62" xfId="59" applyFont="1" applyBorder="1" applyAlignment="1">
      <alignment horizontal="center" vertical="center" shrinkToFit="1"/>
    </xf>
    <xf numFmtId="0" fontId="54" fillId="0" borderId="47" xfId="59" applyFont="1" applyBorder="1" applyAlignment="1">
      <alignment horizontal="center" vertical="center" shrinkToFit="1"/>
    </xf>
    <xf numFmtId="0" fontId="54" fillId="0" borderId="39" xfId="59" applyFont="1" applyBorder="1" applyAlignment="1">
      <alignment horizontal="center" vertical="center" shrinkToFit="1"/>
    </xf>
    <xf numFmtId="0" fontId="54" fillId="0" borderId="49" xfId="59" applyFont="1" applyBorder="1" applyAlignment="1">
      <alignment horizontal="center" vertical="center" shrinkToFit="1"/>
    </xf>
    <xf numFmtId="0" fontId="52" fillId="0" borderId="94" xfId="59" applyFont="1" applyBorder="1" applyAlignment="1">
      <alignment horizontal="center" vertical="center" textRotation="255" wrapText="1"/>
    </xf>
    <xf numFmtId="0" fontId="52" fillId="0" borderId="96" xfId="59" applyFont="1" applyBorder="1" applyAlignment="1">
      <alignment horizontal="center" vertical="center" textRotation="255"/>
    </xf>
    <xf numFmtId="0" fontId="44" fillId="32" borderId="56" xfId="59" applyFont="1" applyFill="1" applyBorder="1" applyAlignment="1">
      <alignment horizontal="center" vertical="center" shrinkToFit="1"/>
    </xf>
    <xf numFmtId="0" fontId="44" fillId="32" borderId="55" xfId="59" applyFont="1" applyFill="1" applyBorder="1" applyAlignment="1">
      <alignment horizontal="center" vertical="center" shrinkToFit="1"/>
    </xf>
    <xf numFmtId="0" fontId="44" fillId="0" borderId="56" xfId="59" applyFont="1" applyBorder="1" applyAlignment="1">
      <alignment horizontal="center" vertical="center"/>
    </xf>
    <xf numFmtId="0" fontId="44" fillId="0" borderId="57" xfId="59" applyFont="1" applyBorder="1" applyAlignment="1">
      <alignment horizontal="center" vertical="center"/>
    </xf>
    <xf numFmtId="180" fontId="44" fillId="0" borderId="55" xfId="59" applyNumberFormat="1" applyFont="1" applyBorder="1" applyAlignment="1">
      <alignment horizontal="center" vertical="center"/>
    </xf>
    <xf numFmtId="180" fontId="44" fillId="0" borderId="56" xfId="59" applyNumberFormat="1" applyFont="1" applyBorder="1" applyAlignment="1">
      <alignment horizontal="center" vertical="center"/>
    </xf>
    <xf numFmtId="180" fontId="44" fillId="0" borderId="57" xfId="59" applyNumberFormat="1" applyFont="1" applyBorder="1" applyAlignment="1">
      <alignment horizontal="center" vertical="center"/>
    </xf>
    <xf numFmtId="180" fontId="44" fillId="0" borderId="167" xfId="59" applyNumberFormat="1" applyFont="1" applyBorder="1" applyAlignment="1">
      <alignment horizontal="center" vertical="center" shrinkToFit="1"/>
    </xf>
    <xf numFmtId="180" fontId="44" fillId="0" borderId="165" xfId="59" applyNumberFormat="1" applyFont="1" applyBorder="1" applyAlignment="1">
      <alignment horizontal="center" vertical="center" shrinkToFit="1"/>
    </xf>
    <xf numFmtId="180" fontId="44" fillId="0" borderId="166" xfId="59" applyNumberFormat="1" applyFont="1" applyBorder="1" applyAlignment="1">
      <alignment horizontal="center" vertical="center" shrinkToFit="1"/>
    </xf>
    <xf numFmtId="0" fontId="44" fillId="32" borderId="8" xfId="59" applyFont="1" applyFill="1" applyBorder="1" applyAlignment="1">
      <alignment horizontal="center" vertical="center" shrinkToFit="1"/>
    </xf>
    <xf numFmtId="0" fontId="44" fillId="32" borderId="7" xfId="59" applyFont="1" applyFill="1" applyBorder="1" applyAlignment="1">
      <alignment horizontal="center" vertical="center" shrinkToFit="1"/>
    </xf>
    <xf numFmtId="0" fontId="44" fillId="0" borderId="8" xfId="59" applyFont="1" applyBorder="1" applyAlignment="1">
      <alignment horizontal="center" vertical="center"/>
    </xf>
    <xf numFmtId="180" fontId="44" fillId="0" borderId="8" xfId="59" applyNumberFormat="1" applyFont="1" applyBorder="1" applyAlignment="1">
      <alignment horizontal="center" vertical="center"/>
    </xf>
    <xf numFmtId="180" fontId="44" fillId="0" borderId="9" xfId="59" applyNumberFormat="1" applyFont="1" applyBorder="1" applyAlignment="1">
      <alignment horizontal="center" vertical="center"/>
    </xf>
    <xf numFmtId="180" fontId="44" fillId="0" borderId="83" xfId="59" applyNumberFormat="1" applyFont="1" applyBorder="1" applyAlignment="1">
      <alignment horizontal="center" vertical="center"/>
    </xf>
    <xf numFmtId="49" fontId="167" fillId="0" borderId="7" xfId="59" applyNumberFormat="1" applyFont="1" applyBorder="1" applyAlignment="1">
      <alignment horizontal="center" vertical="center"/>
    </xf>
    <xf numFmtId="49" fontId="167" fillId="0" borderId="8" xfId="59" applyNumberFormat="1" applyFont="1" applyBorder="1" applyAlignment="1">
      <alignment horizontal="center" vertical="center"/>
    </xf>
    <xf numFmtId="49" fontId="167" fillId="0" borderId="9" xfId="59" applyNumberFormat="1" applyFont="1" applyBorder="1" applyAlignment="1">
      <alignment horizontal="center" vertical="center"/>
    </xf>
    <xf numFmtId="0" fontId="166" fillId="0" borderId="7" xfId="145" applyFont="1" applyBorder="1" applyAlignment="1">
      <alignment horizontal="center" vertical="center" shrinkToFit="1"/>
    </xf>
    <xf numFmtId="0" fontId="166" fillId="0" borderId="8" xfId="145" applyFont="1" applyBorder="1" applyAlignment="1">
      <alignment horizontal="center" vertical="center" shrinkToFit="1"/>
    </xf>
    <xf numFmtId="0" fontId="166" fillId="0" borderId="9" xfId="145" applyFont="1" applyBorder="1" applyAlignment="1">
      <alignment horizontal="center" vertical="center" shrinkToFit="1"/>
    </xf>
    <xf numFmtId="180" fontId="44" fillId="0" borderId="2" xfId="59" applyNumberFormat="1" applyFont="1" applyBorder="1" applyAlignment="1">
      <alignment horizontal="center" vertical="center"/>
    </xf>
    <xf numFmtId="180" fontId="44" fillId="0" borderId="3" xfId="59" applyNumberFormat="1" applyFont="1" applyBorder="1" applyAlignment="1">
      <alignment horizontal="center" vertical="center"/>
    </xf>
    <xf numFmtId="180" fontId="44" fillId="0" borderId="47" xfId="59" applyNumberFormat="1" applyFont="1" applyBorder="1" applyAlignment="1">
      <alignment horizontal="center" vertical="center"/>
    </xf>
    <xf numFmtId="180" fontId="44" fillId="0" borderId="39" xfId="59" applyNumberFormat="1" applyFont="1" applyBorder="1" applyAlignment="1">
      <alignment horizontal="center" vertical="center"/>
    </xf>
    <xf numFmtId="180" fontId="44" fillId="0" borderId="81" xfId="59" applyNumberFormat="1" applyFont="1" applyBorder="1" applyAlignment="1">
      <alignment horizontal="center" vertical="center"/>
    </xf>
    <xf numFmtId="179" fontId="54" fillId="0" borderId="152" xfId="59" applyNumberFormat="1" applyFont="1" applyBorder="1" applyAlignment="1">
      <alignment horizontal="center" vertical="center"/>
    </xf>
    <xf numFmtId="179" fontId="54" fillId="0" borderId="153" xfId="59" applyNumberFormat="1" applyFont="1" applyBorder="1" applyAlignment="1">
      <alignment horizontal="center" vertical="center"/>
    </xf>
    <xf numFmtId="0" fontId="44" fillId="32" borderId="39" xfId="59" applyFont="1" applyFill="1" applyBorder="1" applyAlignment="1">
      <alignment horizontal="center" vertical="center" shrinkToFit="1"/>
    </xf>
    <xf numFmtId="0" fontId="44" fillId="32" borderId="81" xfId="59" applyFont="1" applyFill="1" applyBorder="1" applyAlignment="1">
      <alignment horizontal="center" vertical="center" shrinkToFit="1"/>
    </xf>
    <xf numFmtId="0" fontId="54" fillId="0" borderId="168" xfId="59" applyFont="1" applyBorder="1" applyAlignment="1">
      <alignment horizontal="center" vertical="center"/>
    </xf>
    <xf numFmtId="0" fontId="54" fillId="0" borderId="27" xfId="59" applyFont="1" applyBorder="1" applyAlignment="1">
      <alignment horizontal="center" vertical="center"/>
    </xf>
    <xf numFmtId="0" fontId="54" fillId="0" borderId="129" xfId="59" applyFont="1" applyBorder="1" applyAlignment="1">
      <alignment horizontal="center" vertical="center"/>
    </xf>
    <xf numFmtId="0" fontId="44" fillId="32" borderId="1" xfId="59" applyFont="1" applyFill="1" applyBorder="1" applyAlignment="1">
      <alignment horizontal="center" vertical="center" shrinkToFit="1"/>
    </xf>
    <xf numFmtId="0" fontId="44" fillId="32" borderId="2" xfId="59" applyFont="1" applyFill="1" applyBorder="1" applyAlignment="1">
      <alignment horizontal="center" vertical="center" shrinkToFit="1"/>
    </xf>
    <xf numFmtId="0" fontId="44" fillId="32" borderId="3" xfId="59" applyFont="1" applyFill="1" applyBorder="1" applyAlignment="1">
      <alignment horizontal="center" vertical="center" shrinkToFit="1"/>
    </xf>
    <xf numFmtId="0" fontId="44" fillId="0" borderId="2" xfId="59" applyFont="1" applyBorder="1" applyAlignment="1">
      <alignment horizontal="center" vertical="center"/>
    </xf>
    <xf numFmtId="0" fontId="51" fillId="0" borderId="90" xfId="59" applyFont="1" applyBorder="1" applyAlignment="1">
      <alignment horizontal="center" vertical="center" textRotation="255"/>
    </xf>
    <xf numFmtId="0" fontId="51" fillId="0" borderId="31" xfId="59" applyFont="1" applyBorder="1" applyAlignment="1">
      <alignment horizontal="center" vertical="center" textRotation="255"/>
    </xf>
    <xf numFmtId="0" fontId="44" fillId="32" borderId="47" xfId="59" applyFont="1" applyFill="1" applyBorder="1" applyAlignment="1">
      <alignment horizontal="center" vertical="center" shrinkToFit="1"/>
    </xf>
    <xf numFmtId="0" fontId="44" fillId="32" borderId="47" xfId="59" applyFont="1" applyFill="1" applyBorder="1" applyAlignment="1">
      <alignment horizontal="center" vertical="center"/>
    </xf>
    <xf numFmtId="0" fontId="44" fillId="0" borderId="83" xfId="59" applyFont="1" applyBorder="1" applyAlignment="1">
      <alignment horizontal="center" vertical="center"/>
    </xf>
    <xf numFmtId="193" fontId="51" fillId="0" borderId="238" xfId="59" applyNumberFormat="1" applyFont="1" applyBorder="1" applyAlignment="1">
      <alignment horizontal="center" vertical="center"/>
    </xf>
    <xf numFmtId="192" fontId="51" fillId="0" borderId="238" xfId="59" applyNumberFormat="1" applyFont="1" applyBorder="1" applyAlignment="1">
      <alignment horizontal="center" vertical="center" wrapText="1"/>
    </xf>
    <xf numFmtId="192" fontId="51" fillId="0" borderId="238" xfId="59" applyNumberFormat="1" applyFont="1" applyBorder="1" applyAlignment="1">
      <alignment horizontal="center" vertical="center"/>
    </xf>
    <xf numFmtId="194" fontId="51" fillId="0" borderId="238" xfId="59" applyNumberFormat="1" applyFont="1" applyBorder="1" applyAlignment="1">
      <alignment horizontal="center" vertical="center"/>
    </xf>
    <xf numFmtId="192" fontId="51" fillId="0" borderId="7" xfId="59" applyNumberFormat="1" applyFont="1" applyBorder="1" applyAlignment="1">
      <alignment horizontal="center" vertical="center"/>
    </xf>
    <xf numFmtId="192" fontId="51" fillId="0" borderId="8" xfId="59" applyNumberFormat="1" applyFont="1" applyBorder="1" applyAlignment="1">
      <alignment horizontal="center" vertical="center"/>
    </xf>
    <xf numFmtId="192" fontId="51" fillId="0" borderId="9" xfId="59" applyNumberFormat="1" applyFont="1" applyBorder="1" applyAlignment="1">
      <alignment horizontal="center" vertical="center"/>
    </xf>
    <xf numFmtId="194" fontId="51" fillId="0" borderId="6" xfId="59" applyNumberFormat="1" applyFont="1" applyBorder="1" applyAlignment="1">
      <alignment horizontal="center" vertical="center"/>
    </xf>
    <xf numFmtId="194" fontId="51" fillId="0" borderId="7" xfId="59" applyNumberFormat="1" applyFont="1" applyBorder="1" applyAlignment="1">
      <alignment horizontal="center" vertical="center"/>
    </xf>
    <xf numFmtId="194" fontId="51" fillId="0" borderId="8" xfId="59" applyNumberFormat="1" applyFont="1" applyBorder="1" applyAlignment="1">
      <alignment horizontal="center" vertical="center"/>
    </xf>
    <xf numFmtId="194" fontId="51" fillId="0" borderId="9" xfId="59" applyNumberFormat="1" applyFont="1" applyBorder="1" applyAlignment="1">
      <alignment horizontal="center" vertical="center"/>
    </xf>
    <xf numFmtId="192" fontId="51" fillId="0" borderId="246" xfId="59" applyNumberFormat="1" applyFont="1" applyBorder="1" applyAlignment="1">
      <alignment horizontal="center" vertical="center"/>
    </xf>
    <xf numFmtId="181" fontId="51" fillId="0" borderId="246" xfId="59" applyNumberFormat="1" applyFont="1" applyBorder="1" applyAlignment="1">
      <alignment horizontal="center" vertical="center"/>
    </xf>
    <xf numFmtId="191" fontId="51" fillId="0" borderId="116" xfId="59" applyNumberFormat="1" applyFont="1" applyBorder="1" applyAlignment="1">
      <alignment horizontal="center" vertical="center"/>
    </xf>
    <xf numFmtId="191" fontId="51" fillId="0" borderId="117" xfId="59" applyNumberFormat="1" applyFont="1" applyBorder="1" applyAlignment="1">
      <alignment horizontal="center" vertical="center"/>
    </xf>
    <xf numFmtId="191" fontId="51" fillId="0" borderId="245" xfId="59" applyNumberFormat="1" applyFont="1" applyBorder="1" applyAlignment="1">
      <alignment horizontal="center" vertical="center"/>
    </xf>
    <xf numFmtId="194" fontId="51" fillId="0" borderId="246" xfId="59" applyNumberFormat="1" applyFont="1" applyBorder="1" applyAlignment="1">
      <alignment horizontal="center" vertical="center"/>
    </xf>
    <xf numFmtId="0" fontId="54" fillId="0" borderId="2" xfId="59" applyFont="1" applyBorder="1" applyAlignment="1">
      <alignment horizontal="left" vertical="center" wrapText="1"/>
    </xf>
    <xf numFmtId="0" fontId="54" fillId="0" borderId="3" xfId="59" applyFont="1" applyBorder="1" applyAlignment="1">
      <alignment horizontal="left" vertical="center" wrapText="1"/>
    </xf>
    <xf numFmtId="0" fontId="54" fillId="0" borderId="0" xfId="59" applyFont="1" applyAlignment="1">
      <alignment horizontal="left" vertical="center" wrapText="1"/>
    </xf>
    <xf numFmtId="0" fontId="54" fillId="0" borderId="5" xfId="59" applyFont="1" applyBorder="1" applyAlignment="1">
      <alignment horizontal="left" vertical="center" wrapText="1"/>
    </xf>
    <xf numFmtId="0" fontId="54" fillId="0" borderId="232" xfId="59" applyFont="1" applyBorder="1" applyAlignment="1">
      <alignment horizontal="left" vertical="center" wrapText="1"/>
    </xf>
    <xf numFmtId="0" fontId="54" fillId="0" borderId="233" xfId="59" applyFont="1" applyBorder="1" applyAlignment="1">
      <alignment horizontal="left" vertical="center" wrapText="1"/>
    </xf>
    <xf numFmtId="0" fontId="54" fillId="29" borderId="2" xfId="59" applyFont="1" applyFill="1" applyBorder="1" applyAlignment="1">
      <alignment horizontal="center" vertical="center" shrinkToFit="1"/>
    </xf>
    <xf numFmtId="0" fontId="54" fillId="34" borderId="2" xfId="59" applyFont="1" applyFill="1" applyBorder="1" applyAlignment="1">
      <alignment horizontal="center" vertical="center"/>
    </xf>
    <xf numFmtId="192" fontId="51" fillId="0" borderId="6" xfId="59" applyNumberFormat="1" applyFont="1" applyBorder="1" applyAlignment="1">
      <alignment horizontal="center" vertical="center"/>
    </xf>
    <xf numFmtId="0" fontId="54" fillId="0" borderId="9" xfId="59" applyFont="1" applyBorder="1" applyAlignment="1">
      <alignment horizontal="center" vertical="center" shrinkToFit="1"/>
    </xf>
    <xf numFmtId="178" fontId="54" fillId="0" borderId="7" xfId="59" applyNumberFormat="1" applyFont="1" applyBorder="1" applyAlignment="1">
      <alignment horizontal="center" vertical="center"/>
    </xf>
    <xf numFmtId="178" fontId="54" fillId="0" borderId="8" xfId="59" applyNumberFormat="1" applyFont="1" applyBorder="1" applyAlignment="1">
      <alignment horizontal="center" vertical="center"/>
    </xf>
    <xf numFmtId="178" fontId="54" fillId="0" borderId="9" xfId="59" applyNumberFormat="1" applyFont="1" applyBorder="1" applyAlignment="1">
      <alignment horizontal="center" vertical="center"/>
    </xf>
    <xf numFmtId="189" fontId="54" fillId="0" borderId="7" xfId="59" applyNumberFormat="1" applyFont="1" applyBorder="1" applyAlignment="1">
      <alignment horizontal="center" vertical="center"/>
    </xf>
    <xf numFmtId="189" fontId="54" fillId="0" borderId="8" xfId="59" applyNumberFormat="1" applyFont="1" applyBorder="1" applyAlignment="1">
      <alignment horizontal="center" vertical="center"/>
    </xf>
    <xf numFmtId="189" fontId="54" fillId="0" borderId="9" xfId="59" applyNumberFormat="1" applyFont="1" applyBorder="1" applyAlignment="1">
      <alignment horizontal="center" vertical="center"/>
    </xf>
    <xf numFmtId="0" fontId="165" fillId="35" borderId="7" xfId="59" applyFont="1" applyFill="1" applyBorder="1" applyAlignment="1">
      <alignment horizontal="center" vertical="center"/>
    </xf>
    <xf numFmtId="0" fontId="165" fillId="35" borderId="8" xfId="59" applyFont="1" applyFill="1" applyBorder="1" applyAlignment="1">
      <alignment horizontal="center" vertical="center"/>
    </xf>
    <xf numFmtId="0" fontId="165" fillId="35" borderId="9" xfId="59" applyFont="1" applyFill="1" applyBorder="1" applyAlignment="1">
      <alignment horizontal="center" vertical="center"/>
    </xf>
    <xf numFmtId="178" fontId="165" fillId="35" borderId="7" xfId="59" applyNumberFormat="1" applyFont="1" applyFill="1" applyBorder="1" applyAlignment="1">
      <alignment horizontal="center" vertical="center"/>
    </xf>
    <xf numFmtId="178" fontId="165" fillId="35" borderId="8" xfId="59" applyNumberFormat="1" applyFont="1" applyFill="1" applyBorder="1" applyAlignment="1">
      <alignment horizontal="center" vertical="center"/>
    </xf>
    <xf numFmtId="178" fontId="165" fillId="35" borderId="9" xfId="59" applyNumberFormat="1" applyFont="1" applyFill="1" applyBorder="1" applyAlignment="1">
      <alignment horizontal="center" vertical="center"/>
    </xf>
    <xf numFmtId="0" fontId="165" fillId="35" borderId="6" xfId="59" applyFont="1" applyFill="1" applyBorder="1" applyAlignment="1">
      <alignment horizontal="center" vertical="center"/>
    </xf>
    <xf numFmtId="189" fontId="54" fillId="0" borderId="6" xfId="59" applyNumberFormat="1" applyFont="1" applyBorder="1" applyAlignment="1">
      <alignment horizontal="center" vertical="center"/>
    </xf>
    <xf numFmtId="1" fontId="165" fillId="35" borderId="6" xfId="59" applyNumberFormat="1" applyFont="1" applyFill="1" applyBorder="1" applyAlignment="1">
      <alignment horizontal="center" vertical="center"/>
    </xf>
    <xf numFmtId="0" fontId="37" fillId="0" borderId="7" xfId="59" applyFont="1" applyBorder="1" applyAlignment="1">
      <alignment horizontal="center" vertical="center" wrapText="1"/>
    </xf>
    <xf numFmtId="0" fontId="37" fillId="0" borderId="8" xfId="59" applyFont="1" applyBorder="1" applyAlignment="1">
      <alignment horizontal="center" vertical="center" wrapText="1"/>
    </xf>
    <xf numFmtId="0" fontId="37" fillId="0" borderId="9" xfId="59" applyFont="1" applyBorder="1" applyAlignment="1">
      <alignment horizontal="center" vertical="center" wrapText="1"/>
    </xf>
    <xf numFmtId="178" fontId="54" fillId="0" borderId="0" xfId="59" applyNumberFormat="1" applyFont="1" applyAlignment="1">
      <alignment horizontal="center" vertical="center"/>
    </xf>
    <xf numFmtId="0" fontId="54" fillId="32" borderId="7" xfId="59" applyFont="1" applyFill="1" applyBorder="1" applyAlignment="1">
      <alignment horizontal="center" vertical="center"/>
    </xf>
    <xf numFmtId="0" fontId="54" fillId="32" borderId="9" xfId="59" applyFont="1" applyFill="1" applyBorder="1" applyAlignment="1">
      <alignment horizontal="center" vertical="center"/>
    </xf>
    <xf numFmtId="0" fontId="54" fillId="0" borderId="7" xfId="59" applyFont="1" applyBorder="1" applyAlignment="1">
      <alignment horizontal="left" vertical="center"/>
    </xf>
    <xf numFmtId="0" fontId="54" fillId="0" borderId="8" xfId="59" applyFont="1" applyBorder="1" applyAlignment="1">
      <alignment horizontal="left" vertical="center"/>
    </xf>
    <xf numFmtId="0" fontId="54" fillId="0" borderId="9" xfId="59" applyFont="1" applyBorder="1" applyAlignment="1">
      <alignment horizontal="left" vertical="center"/>
    </xf>
    <xf numFmtId="178" fontId="67" fillId="0" borderId="7" xfId="59" applyNumberFormat="1" applyFont="1" applyBorder="1" applyAlignment="1">
      <alignment horizontal="center" vertical="center"/>
    </xf>
    <xf numFmtId="178" fontId="67" fillId="0" borderId="8" xfId="59" applyNumberFormat="1" applyFont="1" applyBorder="1" applyAlignment="1">
      <alignment horizontal="center" vertical="center"/>
    </xf>
    <xf numFmtId="178" fontId="67" fillId="0" borderId="9" xfId="59" applyNumberFormat="1" applyFont="1" applyBorder="1" applyAlignment="1">
      <alignment horizontal="center" vertical="center"/>
    </xf>
    <xf numFmtId="189" fontId="54" fillId="0" borderId="0" xfId="59" applyNumberFormat="1" applyFont="1" applyAlignment="1">
      <alignment horizontal="center" vertical="center"/>
    </xf>
    <xf numFmtId="178" fontId="165" fillId="0" borderId="0" xfId="59" applyNumberFormat="1" applyFont="1" applyAlignment="1">
      <alignment horizontal="center" vertical="center"/>
    </xf>
    <xf numFmtId="1" fontId="165" fillId="0" borderId="0" xfId="59" applyNumberFormat="1" applyFont="1" applyAlignment="1">
      <alignment horizontal="center" vertical="center"/>
    </xf>
    <xf numFmtId="1" fontId="54" fillId="0" borderId="0" xfId="59" applyNumberFormat="1" applyFont="1" applyAlignment="1">
      <alignment horizontal="center" vertical="center"/>
    </xf>
    <xf numFmtId="178" fontId="54" fillId="0" borderId="0" xfId="59" applyNumberFormat="1" applyFont="1" applyAlignment="1">
      <alignment horizontal="right" vertical="center" shrinkToFit="1"/>
    </xf>
    <xf numFmtId="0" fontId="165" fillId="0" borderId="0" xfId="59" applyFont="1" applyAlignment="1">
      <alignment horizontal="center" vertical="center"/>
    </xf>
    <xf numFmtId="0" fontId="54" fillId="32" borderId="8" xfId="59" applyFont="1" applyFill="1" applyBorder="1" applyAlignment="1">
      <alignment horizontal="center" vertical="center"/>
    </xf>
    <xf numFmtId="0" fontId="52" fillId="0" borderId="1" xfId="59" applyFont="1" applyBorder="1" applyAlignment="1">
      <alignment horizontal="center" vertical="center" wrapText="1"/>
    </xf>
    <xf numFmtId="0" fontId="52" fillId="0" borderId="2" xfId="59" applyFont="1" applyBorder="1" applyAlignment="1">
      <alignment horizontal="center" vertical="center" wrapText="1"/>
    </xf>
    <xf numFmtId="0" fontId="52" fillId="0" borderId="3" xfId="59" applyFont="1" applyBorder="1" applyAlignment="1">
      <alignment horizontal="center" vertical="center" wrapText="1"/>
    </xf>
    <xf numFmtId="0" fontId="52" fillId="0" borderId="234" xfId="59" applyFont="1" applyBorder="1" applyAlignment="1">
      <alignment horizontal="center" vertical="center" wrapText="1"/>
    </xf>
    <xf numFmtId="0" fontId="52" fillId="0" borderId="232" xfId="59" applyFont="1" applyBorder="1" applyAlignment="1">
      <alignment horizontal="center" vertical="center" wrapText="1"/>
    </xf>
    <xf numFmtId="0" fontId="52" fillId="0" borderId="233" xfId="59" applyFont="1" applyBorder="1" applyAlignment="1">
      <alignment horizontal="center" vertical="center" wrapText="1"/>
    </xf>
    <xf numFmtId="178" fontId="54" fillId="0" borderId="7" xfId="59" applyNumberFormat="1" applyFont="1" applyBorder="1" applyAlignment="1">
      <alignment horizontal="right" vertical="center" shrinkToFit="1"/>
    </xf>
    <xf numFmtId="178" fontId="54" fillId="0" borderId="8" xfId="59" applyNumberFormat="1" applyFont="1" applyBorder="1" applyAlignment="1">
      <alignment horizontal="right" vertical="center" shrinkToFit="1"/>
    </xf>
    <xf numFmtId="178" fontId="54" fillId="0" borderId="9" xfId="59" applyNumberFormat="1" applyFont="1" applyBorder="1" applyAlignment="1">
      <alignment horizontal="right" vertical="center" shrinkToFit="1"/>
    </xf>
    <xf numFmtId="178" fontId="54" fillId="32" borderId="7" xfId="59" applyNumberFormat="1" applyFont="1" applyFill="1" applyBorder="1" applyAlignment="1">
      <alignment horizontal="right" vertical="center" shrinkToFit="1"/>
    </xf>
    <xf numFmtId="178" fontId="54" fillId="32" borderId="8" xfId="59" applyNumberFormat="1" applyFont="1" applyFill="1" applyBorder="1" applyAlignment="1">
      <alignment horizontal="right" vertical="center" shrinkToFit="1"/>
    </xf>
    <xf numFmtId="178" fontId="54" fillId="32" borderId="9" xfId="59" applyNumberFormat="1" applyFont="1" applyFill="1" applyBorder="1" applyAlignment="1">
      <alignment horizontal="right" vertical="center" shrinkToFit="1"/>
    </xf>
    <xf numFmtId="0" fontId="54" fillId="0" borderId="0" xfId="59" applyFont="1" applyAlignment="1">
      <alignment horizontal="left" vertical="center"/>
    </xf>
    <xf numFmtId="0" fontId="37" fillId="0" borderId="0" xfId="59" applyFont="1" applyAlignment="1">
      <alignment horizontal="center" vertical="center" wrapText="1"/>
    </xf>
    <xf numFmtId="0" fontId="52" fillId="0" borderId="0" xfId="59" applyFont="1" applyAlignment="1">
      <alignment horizontal="center" vertical="center" wrapText="1"/>
    </xf>
    <xf numFmtId="0" fontId="54" fillId="32" borderId="6" xfId="59" applyFont="1" applyFill="1" applyBorder="1" applyAlignment="1">
      <alignment horizontal="center" vertical="center"/>
    </xf>
    <xf numFmtId="195" fontId="54" fillId="0" borderId="151" xfId="59" applyNumberFormat="1" applyFont="1" applyBorder="1" applyAlignment="1">
      <alignment horizontal="right" vertical="center" shrinkToFit="1"/>
    </xf>
    <xf numFmtId="195" fontId="54" fillId="0" borderId="149" xfId="59" applyNumberFormat="1" applyFont="1" applyBorder="1" applyAlignment="1">
      <alignment horizontal="right" vertical="center" shrinkToFit="1"/>
    </xf>
    <xf numFmtId="195" fontId="54" fillId="0" borderId="150" xfId="59" applyNumberFormat="1" applyFont="1" applyBorder="1" applyAlignment="1">
      <alignment horizontal="right" vertical="center" shrinkToFit="1"/>
    </xf>
    <xf numFmtId="178" fontId="54" fillId="30" borderId="0" xfId="59" applyNumberFormat="1" applyFont="1" applyFill="1" applyAlignment="1">
      <alignment horizontal="right" vertical="center" shrinkToFit="1"/>
    </xf>
    <xf numFmtId="195" fontId="54" fillId="0" borderId="0" xfId="59" applyNumberFormat="1" applyFont="1" applyAlignment="1">
      <alignment horizontal="right" vertical="center" shrinkToFit="1"/>
    </xf>
    <xf numFmtId="0" fontId="54" fillId="0" borderId="3" xfId="59" applyFont="1" applyBorder="1" applyAlignment="1">
      <alignment horizontal="center" vertical="center" shrinkToFit="1"/>
    </xf>
    <xf numFmtId="0" fontId="54" fillId="0" borderId="0" xfId="59" applyFont="1" applyAlignment="1">
      <alignment horizontal="center" vertical="center" shrinkToFit="1"/>
    </xf>
    <xf numFmtId="0" fontId="171" fillId="0" borderId="6" xfId="145" applyFont="1" applyBorder="1" applyAlignment="1">
      <alignment horizontal="center" vertical="center"/>
    </xf>
    <xf numFmtId="0" fontId="171" fillId="32" borderId="7" xfId="145" applyFont="1" applyFill="1" applyBorder="1" applyAlignment="1" applyProtection="1">
      <alignment horizontal="center" vertical="center" shrinkToFit="1"/>
      <protection locked="0"/>
    </xf>
    <xf numFmtId="0" fontId="171" fillId="32" borderId="8" xfId="145" applyFont="1" applyFill="1" applyBorder="1" applyAlignment="1" applyProtection="1">
      <alignment horizontal="center" vertical="center" shrinkToFit="1"/>
      <protection locked="0"/>
    </xf>
    <xf numFmtId="0" fontId="171" fillId="32" borderId="9" xfId="145" applyFont="1" applyFill="1" applyBorder="1" applyAlignment="1" applyProtection="1">
      <alignment horizontal="center" vertical="center" shrinkToFit="1"/>
      <protection locked="0"/>
    </xf>
    <xf numFmtId="0" fontId="171" fillId="32" borderId="6" xfId="145" applyFont="1" applyFill="1" applyBorder="1" applyAlignment="1" applyProtection="1">
      <alignment horizontal="center" vertical="center" shrinkToFit="1"/>
      <protection locked="0"/>
    </xf>
    <xf numFmtId="0" fontId="171" fillId="0" borderId="7" xfId="145" applyFont="1" applyBorder="1" applyAlignment="1">
      <alignment horizontal="center" vertical="center"/>
    </xf>
    <xf numFmtId="0" fontId="171" fillId="0" borderId="8" xfId="145" applyFont="1" applyBorder="1" applyAlignment="1">
      <alignment horizontal="center" vertical="center"/>
    </xf>
    <xf numFmtId="0" fontId="171" fillId="0" borderId="9" xfId="145" applyFont="1" applyBorder="1" applyAlignment="1">
      <alignment horizontal="center" vertical="center"/>
    </xf>
    <xf numFmtId="0" fontId="171" fillId="32" borderId="7" xfId="145" applyFont="1" applyFill="1" applyBorder="1" applyAlignment="1">
      <alignment horizontal="center" vertical="center"/>
    </xf>
    <xf numFmtId="0" fontId="171" fillId="32" borderId="8" xfId="145" applyFont="1" applyFill="1" applyBorder="1" applyAlignment="1">
      <alignment horizontal="center" vertical="center"/>
    </xf>
    <xf numFmtId="0" fontId="171" fillId="32" borderId="9" xfId="145" applyFont="1" applyFill="1" applyBorder="1" applyAlignment="1">
      <alignment horizontal="center" vertical="center"/>
    </xf>
    <xf numFmtId="0" fontId="165" fillId="36" borderId="252" xfId="59" applyFont="1" applyFill="1" applyBorder="1" applyAlignment="1">
      <alignment horizontal="left" vertical="center" shrinkToFit="1"/>
    </xf>
    <xf numFmtId="185" fontId="146" fillId="0" borderId="46" xfId="145" applyNumberFormat="1" applyFont="1" applyBorder="1" applyAlignment="1">
      <alignment horizontal="center" vertical="center" shrinkToFit="1"/>
    </xf>
    <xf numFmtId="0" fontId="147" fillId="0" borderId="77" xfId="145" applyFont="1" applyBorder="1" applyAlignment="1">
      <alignment horizontal="center" vertical="center"/>
    </xf>
    <xf numFmtId="0" fontId="147" fillId="0" borderId="78" xfId="145" applyFont="1" applyBorder="1" applyAlignment="1">
      <alignment horizontal="center" vertical="center"/>
    </xf>
    <xf numFmtId="0" fontId="147" fillId="0" borderId="50" xfId="145" applyFont="1" applyBorder="1" applyAlignment="1">
      <alignment horizontal="center" vertical="center"/>
    </xf>
    <xf numFmtId="186" fontId="146" fillId="0" borderId="234" xfId="145" applyNumberFormat="1" applyFont="1" applyBorder="1" applyAlignment="1">
      <alignment horizontal="right" vertical="center"/>
    </xf>
    <xf numFmtId="186" fontId="146" fillId="0" borderId="232" xfId="145" applyNumberFormat="1" applyFont="1" applyBorder="1" applyAlignment="1">
      <alignment horizontal="right" vertical="center"/>
    </xf>
    <xf numFmtId="0" fontId="147" fillId="0" borderId="232" xfId="145" applyFont="1" applyBorder="1" applyAlignment="1">
      <alignment horizontal="center" vertical="center"/>
    </xf>
    <xf numFmtId="0" fontId="147" fillId="0" borderId="243" xfId="145" applyFont="1" applyBorder="1" applyAlignment="1">
      <alignment horizontal="center" vertical="center"/>
    </xf>
    <xf numFmtId="186" fontId="146" fillId="0" borderId="232" xfId="145" applyNumberFormat="1" applyFont="1" applyBorder="1" applyAlignment="1">
      <alignment horizontal="right" vertical="center" shrinkToFit="1"/>
    </xf>
    <xf numFmtId="186" fontId="146" fillId="0" borderId="161" xfId="145" applyNumberFormat="1" applyFont="1" applyBorder="1" applyAlignment="1">
      <alignment horizontal="right" vertical="center" shrinkToFit="1"/>
    </xf>
    <xf numFmtId="186" fontId="146" fillId="0" borderId="159" xfId="145" applyNumberFormat="1" applyFont="1" applyBorder="1" applyAlignment="1">
      <alignment horizontal="right" vertical="center" shrinkToFit="1"/>
    </xf>
    <xf numFmtId="186" fontId="146" fillId="0" borderId="160" xfId="145" applyNumberFormat="1" applyFont="1" applyBorder="1" applyAlignment="1">
      <alignment horizontal="right" vertical="center" shrinkToFit="1"/>
    </xf>
    <xf numFmtId="186" fontId="146" fillId="0" borderId="234" xfId="145" applyNumberFormat="1" applyFont="1" applyBorder="1" applyAlignment="1">
      <alignment horizontal="right" vertical="center" shrinkToFit="1"/>
    </xf>
    <xf numFmtId="186" fontId="146" fillId="0" borderId="243" xfId="145" applyNumberFormat="1" applyFont="1" applyBorder="1" applyAlignment="1">
      <alignment horizontal="right" vertical="center" shrinkToFit="1"/>
    </xf>
    <xf numFmtId="185" fontId="146" fillId="0" borderId="82" xfId="145" applyNumberFormat="1" applyFont="1" applyBorder="1" applyAlignment="1">
      <alignment horizontal="center" vertical="center" shrinkToFit="1"/>
    </xf>
    <xf numFmtId="185" fontId="146" fillId="0" borderId="30" xfId="145" applyNumberFormat="1" applyFont="1" applyBorder="1" applyAlignment="1">
      <alignment horizontal="right" vertical="center" shrinkToFit="1"/>
    </xf>
    <xf numFmtId="185" fontId="146" fillId="0" borderId="0" xfId="145" applyNumberFormat="1" applyFont="1" applyAlignment="1">
      <alignment horizontal="right" vertical="center" shrinkToFit="1"/>
    </xf>
    <xf numFmtId="185" fontId="146" fillId="0" borderId="4" xfId="145" applyNumberFormat="1" applyFont="1" applyBorder="1" applyAlignment="1">
      <alignment horizontal="right" vertical="center" shrinkToFit="1"/>
    </xf>
    <xf numFmtId="185" fontId="146" fillId="0" borderId="63" xfId="145" applyNumberFormat="1" applyFont="1" applyBorder="1" applyAlignment="1">
      <alignment horizontal="right" vertical="center" shrinkToFit="1"/>
    </xf>
    <xf numFmtId="185" fontId="146" fillId="0" borderId="77" xfId="145" applyNumberFormat="1" applyFont="1" applyBorder="1" applyAlignment="1">
      <alignment horizontal="right" vertical="center" shrinkToFit="1"/>
    </xf>
    <xf numFmtId="0" fontId="172" fillId="0" borderId="45" xfId="145" applyFont="1" applyBorder="1" applyAlignment="1">
      <alignment horizontal="center" vertical="center" shrinkToFit="1"/>
    </xf>
    <xf numFmtId="0" fontId="172" fillId="0" borderId="46" xfId="145" applyFont="1" applyBorder="1" applyAlignment="1">
      <alignment horizontal="center" vertical="center" shrinkToFit="1"/>
    </xf>
    <xf numFmtId="0" fontId="172" fillId="0" borderId="82" xfId="145" applyFont="1" applyBorder="1" applyAlignment="1">
      <alignment horizontal="center" vertical="center" shrinkToFit="1"/>
    </xf>
    <xf numFmtId="185" fontId="146" fillId="0" borderId="81" xfId="145" applyNumberFormat="1" applyFont="1" applyBorder="1" applyAlignment="1">
      <alignment horizontal="center" vertical="center" shrinkToFit="1"/>
    </xf>
    <xf numFmtId="0" fontId="174" fillId="0" borderId="90" xfId="145" applyFont="1" applyBorder="1" applyAlignment="1">
      <alignment horizontal="center" vertical="center" wrapText="1" shrinkToFit="1"/>
    </xf>
    <xf numFmtId="0" fontId="174" fillId="0" borderId="2" xfId="145" applyFont="1" applyBorder="1" applyAlignment="1">
      <alignment horizontal="center" vertical="center" shrinkToFit="1"/>
    </xf>
    <xf numFmtId="0" fontId="174" fillId="0" borderId="3" xfId="145" applyFont="1" applyBorder="1" applyAlignment="1">
      <alignment horizontal="center" vertical="center" shrinkToFit="1"/>
    </xf>
    <xf numFmtId="0" fontId="147" fillId="0" borderId="258" xfId="145" applyFont="1" applyBorder="1" applyAlignment="1">
      <alignment horizontal="center" vertical="center"/>
    </xf>
    <xf numFmtId="0" fontId="147" fillId="0" borderId="257" xfId="145" applyFont="1" applyBorder="1" applyAlignment="1">
      <alignment horizontal="center" vertical="center"/>
    </xf>
    <xf numFmtId="0" fontId="147" fillId="0" borderId="256" xfId="145" applyFont="1" applyBorder="1" applyAlignment="1">
      <alignment horizontal="center" vertical="center"/>
    </xf>
    <xf numFmtId="185" fontId="146" fillId="0" borderId="255" xfId="145" applyNumberFormat="1" applyFont="1" applyBorder="1" applyAlignment="1">
      <alignment horizontal="right" vertical="center" shrinkToFit="1"/>
    </xf>
    <xf numFmtId="185" fontId="146" fillId="0" borderId="254" xfId="145" applyNumberFormat="1" applyFont="1" applyBorder="1" applyAlignment="1">
      <alignment horizontal="right" vertical="center" shrinkToFit="1"/>
    </xf>
    <xf numFmtId="185" fontId="146" fillId="0" borderId="253" xfId="145" applyNumberFormat="1" applyFont="1" applyBorder="1" applyAlignment="1">
      <alignment horizontal="right" vertical="center" shrinkToFit="1"/>
    </xf>
    <xf numFmtId="186" fontId="146" fillId="0" borderId="89" xfId="145" applyNumberFormat="1" applyFont="1" applyBorder="1" applyAlignment="1">
      <alignment horizontal="right" vertical="center" shrinkToFit="1"/>
    </xf>
    <xf numFmtId="0" fontId="147" fillId="0" borderId="64" xfId="145" applyFont="1" applyBorder="1" applyAlignment="1">
      <alignment horizontal="center" vertical="center"/>
    </xf>
    <xf numFmtId="186" fontId="146" fillId="32" borderId="7" xfId="145" applyNumberFormat="1" applyFont="1" applyFill="1" applyBorder="1" applyAlignment="1" applyProtection="1">
      <alignment horizontal="right" vertical="center" shrinkToFit="1"/>
      <protection locked="0"/>
    </xf>
    <xf numFmtId="186" fontId="146" fillId="32" borderId="8" xfId="145" applyNumberFormat="1" applyFont="1" applyFill="1" applyBorder="1" applyAlignment="1" applyProtection="1">
      <alignment horizontal="right" vertical="center" shrinkToFit="1"/>
      <protection locked="0"/>
    </xf>
    <xf numFmtId="186" fontId="146" fillId="32" borderId="64" xfId="145" applyNumberFormat="1" applyFont="1" applyFill="1" applyBorder="1" applyAlignment="1" applyProtection="1">
      <alignment horizontal="right" vertical="center" shrinkToFit="1"/>
      <protection locked="0"/>
    </xf>
    <xf numFmtId="186" fontId="146" fillId="32" borderId="89" xfId="145" applyNumberFormat="1" applyFont="1" applyFill="1" applyBorder="1" applyAlignment="1" applyProtection="1">
      <alignment horizontal="right" vertical="center" shrinkToFit="1"/>
      <protection locked="0"/>
    </xf>
    <xf numFmtId="186" fontId="146" fillId="32" borderId="232" xfId="145" applyNumberFormat="1" applyFont="1" applyFill="1" applyBorder="1" applyAlignment="1" applyProtection="1">
      <alignment horizontal="right" vertical="center" shrinkToFit="1"/>
      <protection locked="0"/>
    </xf>
    <xf numFmtId="186" fontId="146" fillId="32" borderId="151" xfId="145" applyNumberFormat="1" applyFont="1" applyFill="1" applyBorder="1" applyAlignment="1" applyProtection="1">
      <alignment horizontal="right" vertical="center" shrinkToFit="1"/>
      <protection locked="0"/>
    </xf>
    <xf numFmtId="186" fontId="146" fillId="32" borderId="149" xfId="145" applyNumberFormat="1" applyFont="1" applyFill="1" applyBorder="1" applyAlignment="1" applyProtection="1">
      <alignment horizontal="right" vertical="center" shrinkToFit="1"/>
      <protection locked="0"/>
    </xf>
    <xf numFmtId="186" fontId="146" fillId="32" borderId="150" xfId="145" applyNumberFormat="1" applyFont="1" applyFill="1" applyBorder="1" applyAlignment="1" applyProtection="1">
      <alignment horizontal="right" vertical="center" shrinkToFit="1"/>
      <protection locked="0"/>
    </xf>
    <xf numFmtId="186" fontId="146" fillId="32" borderId="234" xfId="145" applyNumberFormat="1" applyFont="1" applyFill="1" applyBorder="1" applyAlignment="1" applyProtection="1">
      <alignment horizontal="right" vertical="center"/>
      <protection locked="0"/>
    </xf>
    <xf numFmtId="186" fontId="146" fillId="32" borderId="232" xfId="145" applyNumberFormat="1" applyFont="1" applyFill="1" applyBorder="1" applyAlignment="1" applyProtection="1">
      <alignment horizontal="right" vertical="center"/>
      <protection locked="0"/>
    </xf>
    <xf numFmtId="0" fontId="147" fillId="0" borderId="83" xfId="145" applyFont="1" applyBorder="1" applyAlignment="1">
      <alignment horizontal="center" vertical="center"/>
    </xf>
    <xf numFmtId="0" fontId="147" fillId="0" borderId="107" xfId="145" applyFont="1" applyBorder="1" applyAlignment="1">
      <alignment horizontal="center" vertical="center"/>
    </xf>
    <xf numFmtId="0" fontId="147" fillId="0" borderId="108" xfId="145" applyFont="1" applyBorder="1" applyAlignment="1">
      <alignment horizontal="center" vertical="center"/>
    </xf>
    <xf numFmtId="0" fontId="174" fillId="0" borderId="0" xfId="145" applyFont="1" applyAlignment="1">
      <alignment horizontal="center" vertical="center" shrinkToFit="1"/>
    </xf>
    <xf numFmtId="0" fontId="174" fillId="0" borderId="5" xfId="145" applyFont="1" applyBorder="1" applyAlignment="1">
      <alignment horizontal="center" vertical="center" shrinkToFit="1"/>
    </xf>
    <xf numFmtId="0" fontId="147" fillId="0" borderId="58" xfId="145" applyFont="1" applyBorder="1" applyAlignment="1">
      <alignment horizontal="center" vertical="center" shrinkToFit="1"/>
    </xf>
    <xf numFmtId="0" fontId="147" fillId="0" borderId="29" xfId="145" applyFont="1" applyBorder="1" applyAlignment="1">
      <alignment horizontal="center" vertical="center" shrinkToFit="1"/>
    </xf>
    <xf numFmtId="0" fontId="147" fillId="0" borderId="59" xfId="145" applyFont="1" applyBorder="1" applyAlignment="1">
      <alignment horizontal="center" vertical="center" shrinkToFit="1"/>
    </xf>
    <xf numFmtId="0" fontId="147" fillId="0" borderId="234" xfId="145" applyFont="1" applyBorder="1" applyAlignment="1">
      <alignment horizontal="center" vertical="center" shrinkToFit="1"/>
    </xf>
    <xf numFmtId="0" fontId="147" fillId="0" borderId="232" xfId="145" applyFont="1" applyBorder="1" applyAlignment="1">
      <alignment horizontal="center" vertical="center" shrinkToFit="1"/>
    </xf>
    <xf numFmtId="0" fontId="147" fillId="0" borderId="243" xfId="145" applyFont="1" applyBorder="1" applyAlignment="1">
      <alignment horizontal="center" vertical="center" shrinkToFit="1"/>
    </xf>
    <xf numFmtId="0" fontId="174" fillId="0" borderId="30" xfId="145" applyFont="1" applyBorder="1" applyAlignment="1">
      <alignment horizontal="center" vertical="center" shrinkToFit="1"/>
    </xf>
    <xf numFmtId="0" fontId="147" fillId="0" borderId="28" xfId="145" applyFont="1" applyBorder="1" applyAlignment="1">
      <alignment horizontal="center" vertical="center"/>
    </xf>
    <xf numFmtId="0" fontId="147" fillId="0" borderId="29" xfId="145" applyFont="1" applyBorder="1" applyAlignment="1">
      <alignment horizontal="center" vertical="center"/>
    </xf>
    <xf numFmtId="0" fontId="147" fillId="0" borderId="59" xfId="145" applyFont="1" applyBorder="1" applyAlignment="1">
      <alignment horizontal="center" vertical="center"/>
    </xf>
    <xf numFmtId="0" fontId="147" fillId="0" borderId="30" xfId="145" applyFont="1" applyBorder="1" applyAlignment="1">
      <alignment horizontal="center" vertical="center"/>
    </xf>
    <xf numFmtId="0" fontId="147" fillId="0" borderId="63" xfId="145" applyFont="1" applyBorder="1" applyAlignment="1">
      <alignment horizontal="center" vertical="center"/>
    </xf>
    <xf numFmtId="0" fontId="147" fillId="0" borderId="231" xfId="145" applyFont="1" applyBorder="1" applyAlignment="1">
      <alignment horizontal="center" vertical="center"/>
    </xf>
    <xf numFmtId="0" fontId="174" fillId="0" borderId="4" xfId="145" applyFont="1" applyBorder="1" applyAlignment="1">
      <alignment horizontal="center" vertical="center" shrinkToFit="1"/>
    </xf>
    <xf numFmtId="0" fontId="174" fillId="0" borderId="63" xfId="145" applyFont="1" applyBorder="1" applyAlignment="1">
      <alignment horizontal="center" vertical="center" shrinkToFit="1"/>
    </xf>
    <xf numFmtId="0" fontId="174" fillId="0" borderId="232" xfId="145" applyFont="1" applyBorder="1" applyAlignment="1">
      <alignment horizontal="center" vertical="center" shrinkToFit="1"/>
    </xf>
    <xf numFmtId="0" fontId="174" fillId="0" borderId="243" xfId="145" applyFont="1" applyBorder="1" applyAlignment="1">
      <alignment horizontal="center" vertical="center" shrinkToFit="1"/>
    </xf>
    <xf numFmtId="0" fontId="157" fillId="0" borderId="7" xfId="145" applyFont="1" applyBorder="1" applyAlignment="1">
      <alignment horizontal="center" vertical="center" wrapText="1" shrinkToFit="1"/>
    </xf>
    <xf numFmtId="0" fontId="157" fillId="0" borderId="8" xfId="145" applyFont="1" applyBorder="1" applyAlignment="1">
      <alignment horizontal="center" vertical="center" shrinkToFit="1"/>
    </xf>
    <xf numFmtId="0" fontId="157" fillId="0" borderId="9" xfId="145" applyFont="1" applyBorder="1" applyAlignment="1">
      <alignment horizontal="center" vertical="center" shrinkToFit="1"/>
    </xf>
    <xf numFmtId="0" fontId="147" fillId="0" borderId="48" xfId="145" applyFont="1" applyBorder="1" applyAlignment="1">
      <alignment horizontal="center" vertical="center" shrinkToFit="1"/>
    </xf>
    <xf numFmtId="0" fontId="147" fillId="0" borderId="39" xfId="145" applyFont="1" applyBorder="1" applyAlignment="1">
      <alignment horizontal="center" vertical="center" shrinkToFit="1"/>
    </xf>
    <xf numFmtId="0" fontId="147" fillId="0" borderId="49" xfId="145" applyFont="1" applyBorder="1" applyAlignment="1">
      <alignment horizontal="center" vertical="center" shrinkToFit="1"/>
    </xf>
    <xf numFmtId="0" fontId="174" fillId="0" borderId="231" xfId="145" applyFont="1" applyBorder="1" applyAlignment="1">
      <alignment horizontal="center" vertical="center" shrinkToFit="1"/>
    </xf>
    <xf numFmtId="0" fontId="174" fillId="0" borderId="233" xfId="145" applyFont="1" applyBorder="1" applyAlignment="1">
      <alignment horizontal="center" vertical="center" shrinkToFit="1"/>
    </xf>
    <xf numFmtId="0" fontId="147" fillId="32" borderId="7" xfId="145" applyFont="1" applyFill="1" applyBorder="1" applyAlignment="1" applyProtection="1">
      <alignment horizontal="center" vertical="center" shrinkToFit="1"/>
      <protection locked="0"/>
    </xf>
    <xf numFmtId="0" fontId="147" fillId="32" borderId="8" xfId="145" applyFont="1" applyFill="1" applyBorder="1" applyAlignment="1" applyProtection="1">
      <alignment horizontal="center" vertical="center" shrinkToFit="1"/>
      <protection locked="0"/>
    </xf>
    <xf numFmtId="0" fontId="147" fillId="32" borderId="9" xfId="145" applyFont="1" applyFill="1" applyBorder="1" applyAlignment="1" applyProtection="1">
      <alignment horizontal="center" vertical="center" shrinkToFit="1"/>
      <protection locked="0"/>
    </xf>
    <xf numFmtId="0" fontId="147" fillId="32" borderId="6" xfId="145" applyFont="1" applyFill="1" applyBorder="1" applyAlignment="1" applyProtection="1">
      <alignment horizontal="center" vertical="center"/>
      <protection locked="0"/>
    </xf>
    <xf numFmtId="0" fontId="147" fillId="32" borderId="6" xfId="145" applyFont="1" applyFill="1" applyBorder="1" applyAlignment="1" applyProtection="1">
      <alignment horizontal="center" vertical="center" shrinkToFit="1"/>
      <protection locked="0"/>
    </xf>
    <xf numFmtId="0" fontId="147" fillId="32" borderId="7" xfId="145" applyFont="1" applyFill="1" applyBorder="1" applyAlignment="1">
      <alignment horizontal="center" vertical="center"/>
    </xf>
    <xf numFmtId="0" fontId="147" fillId="32" borderId="8" xfId="145" applyFont="1" applyFill="1" applyBorder="1" applyAlignment="1">
      <alignment horizontal="center" vertical="center"/>
    </xf>
    <xf numFmtId="0" fontId="147" fillId="32" borderId="9" xfId="145" applyFont="1" applyFill="1" applyBorder="1" applyAlignment="1">
      <alignment horizontal="center" vertical="center"/>
    </xf>
    <xf numFmtId="0" fontId="61" fillId="0" borderId="48" xfId="145" applyFont="1" applyBorder="1" applyAlignment="1">
      <alignment horizontal="center" vertical="center"/>
    </xf>
    <xf numFmtId="0" fontId="61" fillId="0" borderId="39" xfId="145" applyFont="1" applyBorder="1" applyAlignment="1">
      <alignment horizontal="center" vertical="center"/>
    </xf>
    <xf numFmtId="0" fontId="61" fillId="0" borderId="49" xfId="145" applyFont="1" applyBorder="1" applyAlignment="1">
      <alignment horizontal="center" vertical="center"/>
    </xf>
    <xf numFmtId="0" fontId="147" fillId="0" borderId="95" xfId="145" applyFont="1" applyBorder="1" applyAlignment="1">
      <alignment horizontal="center" vertical="center"/>
    </xf>
    <xf numFmtId="0" fontId="79" fillId="0" borderId="0" xfId="158" applyFont="1" applyAlignment="1">
      <alignment horizontal="center" vertical="center"/>
    </xf>
    <xf numFmtId="0" fontId="77" fillId="0" borderId="7" xfId="158" applyFont="1" applyBorder="1" applyAlignment="1">
      <alignment horizontal="center" vertical="center"/>
    </xf>
    <xf numFmtId="0" fontId="77" fillId="0" borderId="224" xfId="158" applyFont="1" applyBorder="1" applyAlignment="1">
      <alignment horizontal="center" vertical="center"/>
    </xf>
    <xf numFmtId="0" fontId="77" fillId="0" borderId="223" xfId="158" applyFont="1" applyBorder="1" applyAlignment="1">
      <alignment horizontal="center" vertical="center"/>
    </xf>
    <xf numFmtId="0" fontId="77" fillId="0" borderId="226" xfId="158" applyFont="1" applyBorder="1" applyAlignment="1">
      <alignment horizontal="center" vertical="center"/>
    </xf>
    <xf numFmtId="0" fontId="77" fillId="0" borderId="228" xfId="158" applyFont="1" applyBorder="1">
      <alignment vertical="center"/>
    </xf>
    <xf numFmtId="0" fontId="77" fillId="0" borderId="238" xfId="158" applyFont="1" applyBorder="1">
      <alignment vertical="center"/>
    </xf>
    <xf numFmtId="0" fontId="77" fillId="0" borderId="227" xfId="158" applyFont="1" applyBorder="1" applyAlignment="1">
      <alignment horizontal="center" vertical="center"/>
    </xf>
    <xf numFmtId="0" fontId="77" fillId="0" borderId="225" xfId="158" applyFont="1" applyBorder="1" applyAlignment="1">
      <alignment horizontal="center" vertical="center"/>
    </xf>
    <xf numFmtId="0" fontId="77" fillId="0" borderId="234" xfId="158" applyFont="1" applyBorder="1" applyAlignment="1">
      <alignment horizontal="center" vertical="center"/>
    </xf>
    <xf numFmtId="0" fontId="77" fillId="0" borderId="232" xfId="158" applyFont="1" applyBorder="1" applyAlignment="1">
      <alignment horizontal="center" vertical="center"/>
    </xf>
    <xf numFmtId="0" fontId="77" fillId="0" borderId="233" xfId="158" applyFont="1" applyBorder="1" applyAlignment="1">
      <alignment horizontal="center" vertical="center"/>
    </xf>
    <xf numFmtId="0" fontId="77" fillId="0" borderId="6" xfId="158" applyFont="1" applyBorder="1" applyAlignment="1">
      <alignment horizontal="center" vertical="center"/>
    </xf>
    <xf numFmtId="0" fontId="77" fillId="0" borderId="6" xfId="59" applyFont="1" applyBorder="1" applyAlignment="1">
      <alignment horizontal="center" vertical="center" wrapText="1"/>
    </xf>
    <xf numFmtId="0" fontId="77" fillId="0" borderId="0" xfId="158" applyFont="1" applyAlignment="1">
      <alignment vertical="center" wrapText="1"/>
    </xf>
    <xf numFmtId="0" fontId="77" fillId="0" borderId="0" xfId="158" applyFont="1" applyAlignment="1">
      <alignment horizontal="left" vertical="center" wrapText="1"/>
    </xf>
    <xf numFmtId="0" fontId="45" fillId="0" borderId="0" xfId="158" applyFont="1" applyAlignment="1">
      <alignment vertical="center" wrapText="1"/>
    </xf>
    <xf numFmtId="0" fontId="77" fillId="0" borderId="228" xfId="158" applyFont="1" applyBorder="1" applyAlignment="1">
      <alignment horizontal="center" vertical="center" wrapText="1"/>
    </xf>
    <xf numFmtId="0" fontId="77" fillId="0" borderId="238" xfId="158" applyFont="1" applyBorder="1" applyAlignment="1">
      <alignment horizontal="center" vertical="center" wrapText="1"/>
    </xf>
    <xf numFmtId="0" fontId="77" fillId="0" borderId="227" xfId="158" applyFont="1" applyBorder="1" applyAlignment="1">
      <alignment horizontal="left" vertical="center" wrapText="1"/>
    </xf>
    <xf numFmtId="0" fontId="77" fillId="0" borderId="226" xfId="158" applyFont="1" applyBorder="1" applyAlignment="1">
      <alignment horizontal="left" vertical="center" wrapText="1"/>
    </xf>
    <xf numFmtId="0" fontId="77" fillId="0" borderId="225" xfId="158" applyFont="1" applyBorder="1" applyAlignment="1">
      <alignment horizontal="left" vertical="center" wrapText="1"/>
    </xf>
    <xf numFmtId="0" fontId="77" fillId="0" borderId="234" xfId="158" applyFont="1" applyBorder="1" applyAlignment="1">
      <alignment horizontal="left" vertical="center" wrapText="1"/>
    </xf>
    <xf numFmtId="0" fontId="77" fillId="0" borderId="232" xfId="158" applyFont="1" applyBorder="1" applyAlignment="1">
      <alignment horizontal="left" vertical="center" wrapText="1"/>
    </xf>
    <xf numFmtId="0" fontId="77" fillId="0" borderId="233" xfId="158" applyFont="1" applyBorder="1" applyAlignment="1">
      <alignment horizontal="left" vertical="center" wrapText="1"/>
    </xf>
    <xf numFmtId="0" fontId="77" fillId="0" borderId="7" xfId="158" applyFont="1" applyBorder="1" applyAlignment="1">
      <alignment horizontal="center" vertical="center" wrapText="1"/>
    </xf>
    <xf numFmtId="0" fontId="77" fillId="0" borderId="224" xfId="158" applyFont="1" applyBorder="1" applyAlignment="1">
      <alignment horizontal="center" vertical="center" wrapText="1"/>
    </xf>
    <xf numFmtId="0" fontId="77" fillId="0" borderId="223" xfId="158" applyFont="1" applyBorder="1" applyAlignment="1">
      <alignment horizontal="center" vertical="center" wrapText="1"/>
    </xf>
    <xf numFmtId="0" fontId="77" fillId="0" borderId="228" xfId="158" applyFont="1" applyBorder="1" applyAlignment="1">
      <alignment horizontal="left" vertical="center" wrapText="1"/>
    </xf>
    <xf numFmtId="0" fontId="77" fillId="0" borderId="287" xfId="158" applyFont="1" applyBorder="1" applyAlignment="1">
      <alignment horizontal="left" vertical="center" wrapText="1"/>
    </xf>
    <xf numFmtId="0" fontId="77" fillId="0" borderId="238" xfId="158" applyFont="1" applyBorder="1" applyAlignment="1">
      <alignment horizontal="left" vertical="center" wrapText="1"/>
    </xf>
    <xf numFmtId="0" fontId="77" fillId="0" borderId="6" xfId="158" applyFont="1" applyBorder="1" applyAlignment="1">
      <alignment horizontal="center" vertical="center" wrapText="1"/>
    </xf>
    <xf numFmtId="0" fontId="77" fillId="0" borderId="228" xfId="158" applyFont="1" applyBorder="1" applyAlignment="1">
      <alignment vertical="center" wrapText="1"/>
    </xf>
    <xf numFmtId="0" fontId="77" fillId="0" borderId="238" xfId="158" applyFont="1" applyBorder="1" applyAlignment="1">
      <alignment vertical="center" wrapText="1"/>
    </xf>
    <xf numFmtId="0" fontId="137" fillId="0" borderId="89" xfId="149" applyFont="1" applyBorder="1" applyAlignment="1">
      <alignment horizontal="left" vertical="center"/>
    </xf>
    <xf numFmtId="0" fontId="137" fillId="0" borderId="224" xfId="149" applyFont="1" applyBorder="1" applyAlignment="1">
      <alignment horizontal="left" vertical="center"/>
    </xf>
    <xf numFmtId="0" fontId="137" fillId="0" borderId="223" xfId="149" applyFont="1" applyBorder="1" applyAlignment="1">
      <alignment horizontal="left" vertical="center"/>
    </xf>
    <xf numFmtId="0" fontId="136" fillId="0" borderId="7" xfId="149" applyFont="1" applyBorder="1" applyAlignment="1">
      <alignment horizontal="center" vertical="center"/>
    </xf>
    <xf numFmtId="0" fontId="136" fillId="0" borderId="224" xfId="149" applyFont="1" applyBorder="1" applyAlignment="1">
      <alignment horizontal="center" vertical="center"/>
    </xf>
    <xf numFmtId="0" fontId="136" fillId="0" borderId="64" xfId="149" applyFont="1" applyBorder="1" applyAlignment="1">
      <alignment horizontal="center" vertical="center"/>
    </xf>
    <xf numFmtId="0" fontId="136" fillId="0" borderId="0" xfId="149" applyFont="1">
      <alignment vertical="center"/>
    </xf>
    <xf numFmtId="0" fontId="137" fillId="0" borderId="0" xfId="149" applyFont="1" applyAlignment="1">
      <alignment horizontal="right" vertical="center"/>
    </xf>
    <xf numFmtId="0" fontId="143" fillId="0" borderId="0" xfId="149" applyFont="1" applyAlignment="1">
      <alignment horizontal="center" vertical="center" wrapText="1"/>
    </xf>
    <xf numFmtId="0" fontId="143" fillId="0" borderId="0" xfId="149" applyFont="1" applyAlignment="1">
      <alignment horizontal="center" vertical="center"/>
    </xf>
    <xf numFmtId="0" fontId="137" fillId="0" borderId="124" xfId="149" applyFont="1" applyBorder="1" applyAlignment="1">
      <alignment horizontal="left" vertical="center"/>
    </xf>
    <xf numFmtId="0" fontId="137" fillId="0" borderId="56" xfId="149" applyFont="1" applyBorder="1" applyAlignment="1">
      <alignment horizontal="left" vertical="center"/>
    </xf>
    <xf numFmtId="0" fontId="137" fillId="0" borderId="57" xfId="149" applyFont="1" applyBorder="1" applyAlignment="1">
      <alignment horizontal="left" vertical="center"/>
    </xf>
    <xf numFmtId="0" fontId="137" fillId="0" borderId="55" xfId="149" applyFont="1" applyBorder="1" applyAlignment="1">
      <alignment horizontal="center" vertical="center"/>
    </xf>
    <xf numFmtId="0" fontId="137" fillId="0" borderId="56" xfId="149" applyFont="1" applyBorder="1" applyAlignment="1">
      <alignment horizontal="center" vertical="center"/>
    </xf>
    <xf numFmtId="0" fontId="137" fillId="0" borderId="115" xfId="149" applyFont="1" applyBorder="1" applyAlignment="1">
      <alignment horizontal="center" vertical="center"/>
    </xf>
    <xf numFmtId="0" fontId="137" fillId="0" borderId="230" xfId="149" applyFont="1" applyBorder="1" applyAlignment="1">
      <alignment horizontal="left" vertical="center" wrapText="1"/>
    </xf>
    <xf numFmtId="0" fontId="137" fillId="0" borderId="226" xfId="149" applyFont="1" applyBorder="1" applyAlignment="1">
      <alignment horizontal="left" vertical="center" wrapText="1"/>
    </xf>
    <xf numFmtId="0" fontId="137" fillId="0" borderId="225" xfId="149" applyFont="1" applyBorder="1" applyAlignment="1">
      <alignment horizontal="left" vertical="center" wrapText="1"/>
    </xf>
    <xf numFmtId="0" fontId="137" fillId="0" borderId="30" xfId="149" applyFont="1" applyBorder="1" applyAlignment="1">
      <alignment horizontal="left" vertical="center" wrapText="1"/>
    </xf>
    <xf numFmtId="0" fontId="137" fillId="0" borderId="0" xfId="149" applyFont="1" applyAlignment="1">
      <alignment horizontal="left" vertical="center" wrapText="1"/>
    </xf>
    <xf numFmtId="0" fontId="137" fillId="0" borderId="5" xfId="149" applyFont="1" applyBorder="1" applyAlignment="1">
      <alignment horizontal="left" vertical="center" wrapText="1"/>
    </xf>
    <xf numFmtId="0" fontId="137" fillId="0" borderId="231" xfId="149" applyFont="1" applyBorder="1" applyAlignment="1">
      <alignment horizontal="left" vertical="center" wrapText="1"/>
    </xf>
    <xf numFmtId="0" fontId="137" fillId="0" borderId="232" xfId="149" applyFont="1" applyBorder="1" applyAlignment="1">
      <alignment horizontal="left" vertical="center" wrapText="1"/>
    </xf>
    <xf numFmtId="0" fontId="137" fillId="0" borderId="233" xfId="149" applyFont="1" applyBorder="1" applyAlignment="1">
      <alignment horizontal="left" vertical="center" wrapText="1"/>
    </xf>
    <xf numFmtId="0" fontId="136" fillId="0" borderId="227" xfId="149" applyFont="1" applyBorder="1" applyAlignment="1">
      <alignment horizontal="left" vertical="center" wrapText="1"/>
    </xf>
    <xf numFmtId="0" fontId="136" fillId="0" borderId="226" xfId="149" applyFont="1" applyBorder="1" applyAlignment="1">
      <alignment horizontal="left" vertical="center" wrapText="1"/>
    </xf>
    <xf numFmtId="0" fontId="136" fillId="0" borderId="225" xfId="149" applyFont="1" applyBorder="1" applyAlignment="1">
      <alignment horizontal="left" vertical="center" wrapText="1"/>
    </xf>
    <xf numFmtId="0" fontId="136" fillId="0" borderId="234" xfId="149" applyFont="1" applyBorder="1" applyAlignment="1">
      <alignment horizontal="left" vertical="center" wrapText="1"/>
    </xf>
    <xf numFmtId="0" fontId="136" fillId="0" borderId="232" xfId="149" applyFont="1" applyBorder="1" applyAlignment="1">
      <alignment horizontal="left" vertical="center" wrapText="1"/>
    </xf>
    <xf numFmtId="0" fontId="136" fillId="0" borderId="233" xfId="149" applyFont="1" applyBorder="1" applyAlignment="1">
      <alignment horizontal="left" vertical="center" wrapText="1"/>
    </xf>
    <xf numFmtId="0" fontId="136" fillId="0" borderId="227" xfId="149" applyFont="1" applyBorder="1" applyAlignment="1">
      <alignment horizontal="center" vertical="center"/>
    </xf>
    <xf numFmtId="0" fontId="136" fillId="0" borderId="226" xfId="149" applyFont="1" applyBorder="1" applyAlignment="1">
      <alignment horizontal="center" vertical="center"/>
    </xf>
    <xf numFmtId="0" fontId="136" fillId="0" borderId="229" xfId="149" applyFont="1" applyBorder="1" applyAlignment="1">
      <alignment horizontal="center" vertical="center"/>
    </xf>
    <xf numFmtId="0" fontId="136" fillId="0" borderId="234" xfId="149" applyFont="1" applyBorder="1" applyAlignment="1">
      <alignment horizontal="center" vertical="center"/>
    </xf>
    <xf numFmtId="0" fontId="136" fillId="0" borderId="232" xfId="149" applyFont="1" applyBorder="1" applyAlignment="1">
      <alignment horizontal="center" vertical="center"/>
    </xf>
    <xf numFmtId="0" fontId="136" fillId="0" borderId="243" xfId="149" applyFont="1" applyBorder="1" applyAlignment="1">
      <alignment horizontal="center" vertical="center"/>
    </xf>
    <xf numFmtId="0" fontId="136" fillId="0" borderId="7" xfId="149" applyFont="1" applyBorder="1" applyAlignment="1">
      <alignment horizontal="left" vertical="center"/>
    </xf>
    <xf numFmtId="0" fontId="136" fillId="0" borderId="224" xfId="149" applyFont="1" applyBorder="1" applyAlignment="1">
      <alignment horizontal="left" vertical="center"/>
    </xf>
    <xf numFmtId="0" fontId="136" fillId="0" borderId="223" xfId="149" applyFont="1" applyBorder="1" applyAlignment="1">
      <alignment horizontal="left" vertical="center"/>
    </xf>
    <xf numFmtId="0" fontId="158" fillId="0" borderId="76" xfId="149" applyFont="1" applyBorder="1" applyAlignment="1">
      <alignment horizontal="left"/>
    </xf>
    <xf numFmtId="0" fontId="158" fillId="0" borderId="77" xfId="149" applyFont="1" applyBorder="1" applyAlignment="1">
      <alignment horizontal="left"/>
    </xf>
    <xf numFmtId="0" fontId="158" fillId="0" borderId="78" xfId="149" applyFont="1" applyBorder="1" applyAlignment="1">
      <alignment horizontal="left"/>
    </xf>
    <xf numFmtId="0" fontId="136" fillId="0" borderId="0" xfId="149" applyFont="1" applyAlignment="1">
      <alignment horizontal="left" vertical="center"/>
    </xf>
    <xf numFmtId="0" fontId="137" fillId="0" borderId="94" xfId="149" applyFont="1" applyBorder="1" applyAlignment="1">
      <alignment horizontal="center" vertical="center" textRotation="255" wrapText="1"/>
    </xf>
    <xf numFmtId="0" fontId="137" fillId="0" borderId="96" xfId="149" applyFont="1" applyBorder="1" applyAlignment="1">
      <alignment horizontal="center" vertical="center" textRotation="255" wrapText="1"/>
    </xf>
    <xf numFmtId="0" fontId="137" fillId="0" borderId="97" xfId="149" applyFont="1" applyBorder="1" applyAlignment="1">
      <alignment horizontal="center" vertical="center" textRotation="255" wrapText="1"/>
    </xf>
    <xf numFmtId="0" fontId="136" fillId="0" borderId="55" xfId="149" applyFont="1" applyBorder="1" applyAlignment="1">
      <alignment horizontal="left" vertical="center"/>
    </xf>
    <xf numFmtId="0" fontId="136" fillId="0" borderId="56" xfId="149" applyFont="1" applyBorder="1" applyAlignment="1">
      <alignment horizontal="left" vertical="center"/>
    </xf>
    <xf numFmtId="0" fontId="158" fillId="0" borderId="56" xfId="149" applyFont="1" applyBorder="1" applyAlignment="1">
      <alignment horizontal="left" vertical="center" wrapText="1"/>
    </xf>
    <xf numFmtId="0" fontId="158" fillId="0" borderId="115" xfId="149" applyFont="1" applyBorder="1" applyAlignment="1">
      <alignment horizontal="left" vertical="center" wrapText="1"/>
    </xf>
    <xf numFmtId="0" fontId="158" fillId="0" borderId="224" xfId="149" applyFont="1" applyBorder="1" applyAlignment="1">
      <alignment horizontal="left" vertical="center" wrapText="1"/>
    </xf>
    <xf numFmtId="0" fontId="158" fillId="0" borderId="64" xfId="149" applyFont="1" applyBorder="1" applyAlignment="1">
      <alignment horizontal="left" vertical="center" wrapText="1"/>
    </xf>
    <xf numFmtId="0" fontId="136" fillId="0" borderId="76" xfId="149" applyFont="1" applyBorder="1" applyAlignment="1">
      <alignment horizontal="left" vertical="center"/>
    </xf>
    <xf numFmtId="0" fontId="136" fillId="0" borderId="77" xfId="149" applyFont="1" applyBorder="1" applyAlignment="1">
      <alignment horizontal="left" vertical="center"/>
    </xf>
    <xf numFmtId="0" fontId="136" fillId="0" borderId="0" xfId="149" applyFont="1" applyAlignment="1">
      <alignment horizontal="left" vertical="center" wrapText="1" shrinkToFit="1" readingOrder="1"/>
    </xf>
    <xf numFmtId="0" fontId="136" fillId="0" borderId="0" xfId="149" applyFont="1" applyAlignment="1">
      <alignment horizontal="left" vertical="center" wrapText="1"/>
    </xf>
    <xf numFmtId="0" fontId="7" fillId="0" borderId="0" xfId="149" applyAlignment="1">
      <alignment horizontal="left" vertical="center"/>
    </xf>
    <xf numFmtId="0" fontId="136" fillId="0" borderId="6" xfId="42" applyFont="1" applyBorder="1" applyAlignment="1">
      <alignment horizontal="left" vertical="center"/>
    </xf>
    <xf numFmtId="0" fontId="136" fillId="0" borderId="7" xfId="42" applyFont="1" applyBorder="1" applyAlignment="1">
      <alignment horizontal="left" vertical="center"/>
    </xf>
    <xf numFmtId="0" fontId="136" fillId="0" borderId="0" xfId="42" applyFont="1" applyAlignment="1">
      <alignment horizontal="left" vertical="center"/>
    </xf>
    <xf numFmtId="0" fontId="136" fillId="0" borderId="0" xfId="42" applyFont="1" applyAlignment="1">
      <alignment horizontal="center" vertical="center"/>
    </xf>
    <xf numFmtId="0" fontId="143" fillId="0" borderId="0" xfId="42" applyFont="1" applyAlignment="1">
      <alignment horizontal="center" vertical="center"/>
    </xf>
    <xf numFmtId="38" fontId="136" fillId="0" borderId="6" xfId="161" applyFont="1" applyFill="1" applyBorder="1" applyAlignment="1">
      <alignment horizontal="center" vertical="center"/>
    </xf>
    <xf numFmtId="0" fontId="136" fillId="0" borderId="224" xfId="42" applyFont="1" applyBorder="1" applyAlignment="1">
      <alignment horizontal="left" vertical="center"/>
    </xf>
    <xf numFmtId="0" fontId="136" fillId="0" borderId="223" xfId="42" applyFont="1" applyBorder="1" applyAlignment="1">
      <alignment horizontal="left" vertical="center"/>
    </xf>
    <xf numFmtId="0" fontId="136" fillId="0" borderId="7" xfId="42" applyFont="1" applyBorder="1" applyAlignment="1">
      <alignment horizontal="center" vertical="center"/>
    </xf>
    <xf numFmtId="0" fontId="136" fillId="0" borderId="224" xfId="42" applyFont="1" applyBorder="1" applyAlignment="1">
      <alignment horizontal="center" vertical="center"/>
    </xf>
    <xf numFmtId="0" fontId="136" fillId="0" borderId="223" xfId="42" applyFont="1" applyBorder="1" applyAlignment="1">
      <alignment horizontal="center" vertical="center"/>
    </xf>
    <xf numFmtId="0" fontId="136" fillId="0" borderId="227" xfId="42" applyFont="1" applyBorder="1" applyAlignment="1">
      <alignment horizontal="left" vertical="center"/>
    </xf>
    <xf numFmtId="0" fontId="136" fillId="0" borderId="226" xfId="42" applyFont="1" applyBorder="1" applyAlignment="1">
      <alignment horizontal="left" vertical="center"/>
    </xf>
    <xf numFmtId="0" fontId="136" fillId="0" borderId="225" xfId="42" applyFont="1" applyBorder="1" applyAlignment="1">
      <alignment horizontal="left" vertical="center"/>
    </xf>
    <xf numFmtId="0" fontId="136" fillId="0" borderId="286" xfId="42" applyFont="1" applyBorder="1" applyAlignment="1">
      <alignment horizontal="left" vertical="center"/>
    </xf>
    <xf numFmtId="0" fontId="136" fillId="0" borderId="234" xfId="42" applyFont="1" applyBorder="1" applyAlignment="1">
      <alignment horizontal="left" vertical="center"/>
    </xf>
    <xf numFmtId="0" fontId="136" fillId="0" borderId="232" xfId="42" applyFont="1" applyBorder="1" applyAlignment="1">
      <alignment horizontal="left" vertical="center"/>
    </xf>
    <xf numFmtId="0" fontId="136" fillId="0" borderId="233" xfId="42" applyFont="1" applyBorder="1" applyAlignment="1">
      <alignment horizontal="left" vertical="center"/>
    </xf>
    <xf numFmtId="0" fontId="136" fillId="0" borderId="6" xfId="42" applyFont="1" applyBorder="1" applyAlignment="1">
      <alignment horizontal="center" vertical="center" wrapText="1"/>
    </xf>
    <xf numFmtId="0" fontId="159" fillId="0" borderId="6" xfId="42" applyFont="1" applyBorder="1" applyAlignment="1">
      <alignment horizontal="center" vertical="center"/>
    </xf>
    <xf numFmtId="0" fontId="136" fillId="0" borderId="228" xfId="42" applyFont="1" applyBorder="1" applyAlignment="1">
      <alignment horizontal="center" vertical="center" wrapText="1"/>
    </xf>
    <xf numFmtId="0" fontId="136" fillId="0" borderId="227" xfId="42" applyFont="1" applyBorder="1" applyAlignment="1">
      <alignment horizontal="center" vertical="center" wrapText="1"/>
    </xf>
    <xf numFmtId="0" fontId="136" fillId="0" borderId="226" xfId="42" applyFont="1" applyBorder="1" applyAlignment="1">
      <alignment horizontal="center" vertical="center" wrapText="1"/>
    </xf>
    <xf numFmtId="0" fontId="136" fillId="0" borderId="234" xfId="42" applyFont="1" applyBorder="1" applyAlignment="1">
      <alignment horizontal="center" vertical="center" wrapText="1"/>
    </xf>
    <xf numFmtId="0" fontId="136" fillId="0" borderId="232" xfId="42" applyFont="1" applyBorder="1" applyAlignment="1">
      <alignment horizontal="center" vertical="center" wrapText="1"/>
    </xf>
    <xf numFmtId="38" fontId="136" fillId="0" borderId="6" xfId="161" applyFont="1" applyFill="1" applyBorder="1" applyAlignment="1">
      <alignment horizontal="center" vertical="center" wrapText="1"/>
    </xf>
    <xf numFmtId="188" fontId="136" fillId="0" borderId="226" xfId="42" applyNumberFormat="1" applyFont="1" applyBorder="1" applyAlignment="1">
      <alignment horizontal="center" vertical="center"/>
    </xf>
    <xf numFmtId="188" fontId="136" fillId="0" borderId="232" xfId="42" applyNumberFormat="1" applyFont="1" applyBorder="1" applyAlignment="1">
      <alignment horizontal="center" vertical="center"/>
    </xf>
    <xf numFmtId="0" fontId="158" fillId="0" borderId="0" xfId="42" applyFont="1" applyAlignment="1">
      <alignment horizontal="center" vertical="center"/>
    </xf>
    <xf numFmtId="188" fontId="136" fillId="0" borderId="225" xfId="42" applyNumberFormat="1" applyFont="1" applyBorder="1" applyAlignment="1">
      <alignment horizontal="center" vertical="center"/>
    </xf>
    <xf numFmtId="188" fontId="136" fillId="0" borderId="233" xfId="42" applyNumberFormat="1" applyFont="1" applyBorder="1" applyAlignment="1">
      <alignment horizontal="center" vertical="center"/>
    </xf>
    <xf numFmtId="0" fontId="136" fillId="0" borderId="232" xfId="42" applyFont="1" applyBorder="1" applyAlignment="1">
      <alignment horizontal="left" vertical="center" wrapText="1"/>
    </xf>
    <xf numFmtId="0" fontId="136" fillId="0" borderId="223" xfId="42" applyFont="1" applyBorder="1" applyAlignment="1">
      <alignment horizontal="center" vertical="center" wrapText="1"/>
    </xf>
    <xf numFmtId="188" fontId="136" fillId="0" borderId="7" xfId="42" applyNumberFormat="1" applyFont="1" applyBorder="1" applyAlignment="1">
      <alignment horizontal="center" vertical="center"/>
    </xf>
    <xf numFmtId="188" fontId="136" fillId="0" borderId="224" xfId="42" applyNumberFormat="1" applyFont="1" applyBorder="1" applyAlignment="1">
      <alignment horizontal="center" vertical="center"/>
    </xf>
    <xf numFmtId="0" fontId="158" fillId="0" borderId="0" xfId="42" applyFont="1" applyAlignment="1">
      <alignment horizontal="left" vertical="center"/>
    </xf>
    <xf numFmtId="0" fontId="158" fillId="0" borderId="0" xfId="42" applyFont="1" applyAlignment="1">
      <alignment horizontal="left" vertical="center" wrapText="1"/>
    </xf>
    <xf numFmtId="0" fontId="129" fillId="0" borderId="274" xfId="44" applyFont="1" applyBorder="1" applyAlignment="1">
      <alignment horizontal="center" vertical="center"/>
    </xf>
    <xf numFmtId="0" fontId="87" fillId="0" borderId="275" xfId="44" applyFont="1" applyBorder="1" applyAlignment="1" applyProtection="1">
      <alignment horizontal="left" vertical="center" wrapText="1"/>
      <protection locked="0"/>
    </xf>
    <xf numFmtId="0" fontId="129" fillId="0" borderId="275" xfId="44" applyFont="1" applyBorder="1" applyAlignment="1">
      <alignment horizontal="center" vertical="center" shrinkToFit="1"/>
    </xf>
    <xf numFmtId="0" fontId="77" fillId="0" borderId="275" xfId="44" applyFont="1" applyBorder="1" applyAlignment="1" applyProtection="1">
      <alignment horizontal="center" vertical="center"/>
      <protection locked="0"/>
    </xf>
    <xf numFmtId="0" fontId="129" fillId="0" borderId="0" xfId="59" applyFont="1">
      <alignment vertical="center"/>
    </xf>
    <xf numFmtId="0" fontId="129" fillId="0" borderId="0" xfId="59" applyFont="1" applyAlignment="1">
      <alignment horizontal="right" vertical="center"/>
    </xf>
    <xf numFmtId="0" fontId="79" fillId="0" borderId="0" xfId="59" applyFont="1" applyAlignment="1">
      <alignment horizontal="center" vertical="center"/>
    </xf>
    <xf numFmtId="0" fontId="129" fillId="0" borderId="275" xfId="44" applyFont="1" applyBorder="1" applyAlignment="1" applyProtection="1">
      <alignment horizontal="center" vertical="center"/>
      <protection locked="0"/>
    </xf>
    <xf numFmtId="0" fontId="77" fillId="0" borderId="274" xfId="44" applyFont="1" applyBorder="1" applyAlignment="1">
      <alignment horizontal="center" vertical="center" wrapText="1"/>
    </xf>
    <xf numFmtId="0" fontId="129" fillId="0" borderId="212" xfId="59" applyFont="1" applyBorder="1" applyAlignment="1">
      <alignment horizontal="left" vertical="center" indent="1"/>
    </xf>
    <xf numFmtId="0" fontId="129" fillId="0" borderId="211" xfId="59" applyFont="1" applyBorder="1" applyAlignment="1">
      <alignment horizontal="left" vertical="center" indent="1"/>
    </xf>
    <xf numFmtId="0" fontId="129" fillId="0" borderId="210" xfId="59" applyFont="1" applyBorder="1" applyAlignment="1">
      <alignment horizontal="left" vertical="center" indent="1"/>
    </xf>
    <xf numFmtId="0" fontId="129" fillId="0" borderId="222" xfId="59" applyFont="1" applyBorder="1" applyAlignment="1">
      <alignment horizontal="center" vertical="center"/>
    </xf>
    <xf numFmtId="0" fontId="129" fillId="0" borderId="194" xfId="59" applyFont="1" applyBorder="1" applyAlignment="1">
      <alignment horizontal="center" vertical="center"/>
    </xf>
    <xf numFmtId="179" fontId="129" fillId="0" borderId="274" xfId="59" applyNumberFormat="1" applyFont="1" applyBorder="1" applyAlignment="1" applyProtection="1">
      <alignment horizontal="right" vertical="center"/>
      <protection locked="0"/>
    </xf>
    <xf numFmtId="183" fontId="129" fillId="0" borderId="278" xfId="59" applyNumberFormat="1" applyFont="1" applyBorder="1" applyAlignment="1">
      <alignment horizontal="center" vertical="center"/>
    </xf>
    <xf numFmtId="183" fontId="129" fillId="0" borderId="292" xfId="59" applyNumberFormat="1" applyFont="1" applyBorder="1" applyAlignment="1">
      <alignment horizontal="center" vertical="center"/>
    </xf>
    <xf numFmtId="0" fontId="129" fillId="0" borderId="301" xfId="59" applyFont="1" applyBorder="1" applyAlignment="1">
      <alignment horizontal="center" vertical="center"/>
    </xf>
    <xf numFmtId="0" fontId="129" fillId="0" borderId="279" xfId="59" applyFont="1" applyBorder="1" applyAlignment="1">
      <alignment horizontal="center" vertical="center"/>
    </xf>
    <xf numFmtId="179" fontId="129" fillId="0" borderId="280" xfId="59" applyNumberFormat="1" applyFont="1" applyBorder="1" applyAlignment="1">
      <alignment horizontal="right" vertical="center"/>
    </xf>
    <xf numFmtId="182" fontId="129" fillId="0" borderId="282" xfId="59" applyNumberFormat="1" applyFont="1" applyBorder="1" applyAlignment="1">
      <alignment horizontal="center" vertical="center"/>
    </xf>
    <xf numFmtId="182" fontId="129" fillId="0" borderId="293" xfId="59" applyNumberFormat="1" applyFont="1" applyBorder="1" applyAlignment="1">
      <alignment horizontal="center" vertical="center"/>
    </xf>
    <xf numFmtId="0" fontId="129" fillId="0" borderId="279" xfId="59" applyFont="1" applyBorder="1" applyAlignment="1">
      <alignment horizontal="left" vertical="center" indent="1"/>
    </xf>
    <xf numFmtId="0" fontId="129" fillId="0" borderId="221" xfId="59" applyFont="1" applyBorder="1" applyAlignment="1">
      <alignment horizontal="center" vertical="center"/>
    </xf>
    <xf numFmtId="0" fontId="129" fillId="0" borderId="193" xfId="59" applyFont="1" applyBorder="1" applyAlignment="1">
      <alignment horizontal="center" vertical="center"/>
    </xf>
    <xf numFmtId="179" fontId="129" fillId="0" borderId="192" xfId="59" applyNumberFormat="1" applyFont="1" applyBorder="1" applyAlignment="1">
      <alignment horizontal="right" vertical="center"/>
    </xf>
    <xf numFmtId="182" fontId="129" fillId="0" borderId="189" xfId="59" applyNumberFormat="1" applyFont="1" applyBorder="1" applyAlignment="1">
      <alignment horizontal="center" vertical="center"/>
    </xf>
    <xf numFmtId="182" fontId="129" fillId="0" borderId="220" xfId="59" applyNumberFormat="1" applyFont="1" applyBorder="1" applyAlignment="1">
      <alignment horizontal="center" vertical="center"/>
    </xf>
    <xf numFmtId="0" fontId="129" fillId="0" borderId="294" xfId="59" applyFont="1" applyBorder="1" applyAlignment="1">
      <alignment horizontal="left" vertical="center" shrinkToFit="1"/>
    </xf>
    <xf numFmtId="0" fontId="129" fillId="0" borderId="276" xfId="59" applyFont="1" applyBorder="1" applyAlignment="1">
      <alignment horizontal="left" vertical="center" shrinkToFit="1"/>
    </xf>
    <xf numFmtId="0" fontId="129" fillId="0" borderId="283" xfId="59" applyFont="1" applyBorder="1" applyAlignment="1">
      <alignment horizontal="left" vertical="center" shrinkToFit="1"/>
    </xf>
    <xf numFmtId="38" fontId="129" fillId="31" borderId="275" xfId="148" applyFont="1" applyFill="1" applyBorder="1" applyAlignment="1" applyProtection="1">
      <alignment horizontal="center" vertical="center"/>
    </xf>
    <xf numFmtId="38" fontId="129" fillId="31" borderId="295" xfId="148" applyFont="1" applyFill="1" applyBorder="1" applyAlignment="1" applyProtection="1">
      <alignment horizontal="center" vertical="center"/>
    </xf>
    <xf numFmtId="0" fontId="129" fillId="0" borderId="296" xfId="59" applyFont="1" applyBorder="1" applyAlignment="1">
      <alignment horizontal="left" vertical="center" shrinkToFit="1"/>
    </xf>
    <xf numFmtId="0" fontId="129" fillId="0" borderId="297" xfId="59" applyFont="1" applyBorder="1" applyAlignment="1">
      <alignment horizontal="left" vertical="center" shrinkToFit="1"/>
    </xf>
    <xf numFmtId="0" fontId="129" fillId="0" borderId="298" xfId="59" applyFont="1" applyBorder="1" applyAlignment="1">
      <alignment horizontal="left" vertical="center" shrinkToFit="1"/>
    </xf>
    <xf numFmtId="38" fontId="129" fillId="31" borderId="299" xfId="148" applyFont="1" applyFill="1" applyBorder="1" applyAlignment="1" applyProtection="1">
      <alignment horizontal="center" vertical="center"/>
    </xf>
    <xf numFmtId="38" fontId="129" fillId="31" borderId="300" xfId="148" applyFont="1" applyFill="1" applyBorder="1" applyAlignment="1" applyProtection="1">
      <alignment horizontal="center" vertical="center"/>
    </xf>
    <xf numFmtId="0" fontId="129" fillId="0" borderId="219" xfId="59" applyFont="1" applyBorder="1" applyAlignment="1">
      <alignment horizontal="center" vertical="center"/>
    </xf>
    <xf numFmtId="0" fontId="129" fillId="0" borderId="218" xfId="59" applyFont="1" applyBorder="1" applyAlignment="1">
      <alignment horizontal="center" vertical="center"/>
    </xf>
    <xf numFmtId="179" fontId="129" fillId="31" borderId="217" xfId="59" applyNumberFormat="1" applyFont="1" applyFill="1" applyBorder="1" applyAlignment="1" applyProtection="1">
      <alignment horizontal="right" vertical="center"/>
      <protection locked="0"/>
    </xf>
    <xf numFmtId="182" fontId="129" fillId="0" borderId="214" xfId="59" applyNumberFormat="1" applyFont="1" applyBorder="1" applyAlignment="1">
      <alignment horizontal="center" vertical="center"/>
    </xf>
    <xf numFmtId="182" fontId="129" fillId="0" borderId="213" xfId="59" applyNumberFormat="1" applyFont="1" applyBorder="1" applyAlignment="1">
      <alignment horizontal="center" vertical="center"/>
    </xf>
    <xf numFmtId="0" fontId="129" fillId="0" borderId="28" xfId="59" applyFont="1" applyBorder="1" applyAlignment="1">
      <alignment horizontal="center" vertical="center"/>
    </xf>
    <xf numFmtId="0" fontId="129" fillId="0" borderId="29" xfId="59" applyFont="1" applyBorder="1" applyAlignment="1">
      <alignment horizontal="center" vertical="center"/>
    </xf>
    <xf numFmtId="0" fontId="129" fillId="0" borderId="209" xfId="59" applyFont="1" applyBorder="1" applyAlignment="1">
      <alignment horizontal="center" vertical="center"/>
    </xf>
    <xf numFmtId="0" fontId="129" fillId="0" borderId="30" xfId="59" applyFont="1" applyBorder="1" applyAlignment="1">
      <alignment horizontal="center" vertical="center"/>
    </xf>
    <xf numFmtId="0" fontId="129" fillId="0" borderId="0" xfId="59" applyFont="1" applyAlignment="1">
      <alignment horizontal="center" vertical="center"/>
    </xf>
    <xf numFmtId="0" fontId="129" fillId="0" borderId="208" xfId="59" applyFont="1" applyBorder="1" applyAlignment="1">
      <alignment horizontal="center" vertical="center"/>
    </xf>
    <xf numFmtId="0" fontId="129" fillId="0" borderId="207" xfId="59" applyFont="1" applyBorder="1" applyAlignment="1">
      <alignment horizontal="center" vertical="center"/>
    </xf>
    <xf numFmtId="0" fontId="129" fillId="0" borderId="206" xfId="59" applyFont="1" applyBorder="1" applyAlignment="1">
      <alignment horizontal="center" vertical="center"/>
    </xf>
    <xf numFmtId="0" fontId="78" fillId="0" borderId="228" xfId="59" applyFont="1" applyBorder="1" applyAlignment="1">
      <alignment horizontal="center" vertical="center" wrapText="1"/>
    </xf>
    <xf numFmtId="0" fontId="78" fillId="0" borderId="281" xfId="59" applyFont="1" applyBorder="1" applyAlignment="1">
      <alignment horizontal="center" vertical="center" wrapText="1"/>
    </xf>
    <xf numFmtId="0" fontId="78" fillId="0" borderId="302" xfId="59" applyFont="1" applyBorder="1" applyAlignment="1">
      <alignment horizontal="center" vertical="center" wrapText="1"/>
    </xf>
    <xf numFmtId="0" fontId="129" fillId="0" borderId="6" xfId="59" applyFont="1" applyBorder="1" applyAlignment="1" applyProtection="1">
      <alignment horizontal="center" vertical="center"/>
      <protection locked="0"/>
    </xf>
    <xf numFmtId="0" fontId="129" fillId="0" borderId="108" xfId="59" applyFont="1" applyBorder="1" applyAlignment="1" applyProtection="1">
      <alignment horizontal="center" vertical="center"/>
      <protection locked="0"/>
    </xf>
    <xf numFmtId="0" fontId="77" fillId="0" borderId="0" xfId="59" applyFont="1" applyAlignment="1">
      <alignment horizontal="left" vertical="center" wrapText="1"/>
    </xf>
    <xf numFmtId="0" fontId="129" fillId="0" borderId="228" xfId="59" applyFont="1" applyBorder="1" applyAlignment="1" applyProtection="1">
      <alignment horizontal="center" vertical="center"/>
      <protection locked="0"/>
    </xf>
    <xf numFmtId="0" fontId="129" fillId="0" borderId="289" xfId="59" applyFont="1" applyBorder="1" applyAlignment="1" applyProtection="1">
      <alignment horizontal="center" vertical="center"/>
      <protection locked="0"/>
    </xf>
    <xf numFmtId="0" fontId="87" fillId="0" borderId="28" xfId="59" applyFont="1" applyBorder="1" applyAlignment="1">
      <alignment horizontal="left" vertical="center" wrapText="1" shrinkToFit="1"/>
    </xf>
    <xf numFmtId="0" fontId="87" fillId="0" borderId="29" xfId="59" applyFont="1" applyBorder="1" applyAlignment="1">
      <alignment horizontal="left" vertical="center" wrapText="1" shrinkToFit="1"/>
    </xf>
    <xf numFmtId="0" fontId="87" fillId="0" borderId="31" xfId="59" applyFont="1" applyBorder="1" applyAlignment="1">
      <alignment horizontal="left" vertical="center" wrapText="1" shrinkToFit="1"/>
    </xf>
    <xf numFmtId="0" fontId="87" fillId="0" borderId="27" xfId="59" applyFont="1" applyBorder="1" applyAlignment="1">
      <alignment horizontal="left" vertical="center" wrapText="1" shrinkToFit="1"/>
    </xf>
    <xf numFmtId="0" fontId="87" fillId="0" borderId="83" xfId="59" applyFont="1" applyBorder="1" applyAlignment="1">
      <alignment horizontal="center" vertical="center" wrapText="1" shrinkToFit="1"/>
    </xf>
    <xf numFmtId="0" fontId="87" fillId="0" borderId="107" xfId="59" applyFont="1" applyBorder="1" applyAlignment="1">
      <alignment horizontal="center" vertical="center" wrapText="1" shrinkToFit="1"/>
    </xf>
    <xf numFmtId="0" fontId="87" fillId="0" borderId="51" xfId="59" applyFont="1" applyBorder="1" applyAlignment="1">
      <alignment horizontal="center" vertical="center" wrapText="1" shrinkToFit="1"/>
    </xf>
    <xf numFmtId="0" fontId="87" fillId="0" borderId="114" xfId="59" applyFont="1" applyBorder="1" applyAlignment="1">
      <alignment horizontal="center" vertical="center" wrapText="1" shrinkToFit="1"/>
    </xf>
    <xf numFmtId="0" fontId="77" fillId="0" borderId="275" xfId="44" applyFont="1" applyBorder="1" applyAlignment="1">
      <alignment horizontal="center" vertical="center"/>
    </xf>
    <xf numFmtId="0" fontId="77" fillId="0" borderId="275" xfId="44" applyFont="1" applyBorder="1" applyAlignment="1">
      <alignment horizontal="left" vertical="center" wrapText="1"/>
    </xf>
    <xf numFmtId="0" fontId="54" fillId="0" borderId="7" xfId="66" applyFont="1" applyBorder="1" applyAlignment="1">
      <alignment horizontal="center" vertical="center"/>
    </xf>
    <xf numFmtId="0" fontId="54" fillId="0" borderId="8" xfId="66" applyFont="1" applyBorder="1" applyAlignment="1">
      <alignment horizontal="center" vertical="center"/>
    </xf>
    <xf numFmtId="0" fontId="54" fillId="0" borderId="9" xfId="66" applyFont="1" applyBorder="1" applyAlignment="1">
      <alignment horizontal="center" vertical="center"/>
    </xf>
    <xf numFmtId="0" fontId="54" fillId="0" borderId="7" xfId="66" applyFont="1" applyBorder="1" applyAlignment="1">
      <alignment horizontal="left" vertical="center"/>
    </xf>
    <xf numFmtId="0" fontId="54" fillId="0" borderId="8" xfId="66" applyFont="1" applyBorder="1" applyAlignment="1">
      <alignment horizontal="left" vertical="center"/>
    </xf>
    <xf numFmtId="0" fontId="54" fillId="0" borderId="9" xfId="66" applyFont="1" applyBorder="1" applyAlignment="1">
      <alignment horizontal="left" vertical="center"/>
    </xf>
    <xf numFmtId="0" fontId="77" fillId="0" borderId="0" xfId="67" applyFont="1" applyAlignment="1">
      <alignment horizontal="right"/>
    </xf>
    <xf numFmtId="0" fontId="77" fillId="0" borderId="88" xfId="67" applyFont="1" applyBorder="1" applyAlignment="1">
      <alignment horizontal="center"/>
    </xf>
    <xf numFmtId="0" fontId="77" fillId="0" borderId="72" xfId="67" applyFont="1" applyBorder="1" applyAlignment="1">
      <alignment horizontal="center"/>
    </xf>
    <xf numFmtId="0" fontId="77" fillId="0" borderId="131" xfId="67" applyFont="1" applyBorder="1" applyAlignment="1">
      <alignment horizontal="center"/>
    </xf>
    <xf numFmtId="0" fontId="79" fillId="0" borderId="0" xfId="68" applyFont="1" applyAlignment="1">
      <alignment horizontal="center"/>
    </xf>
    <xf numFmtId="0" fontId="77" fillId="0" borderId="7" xfId="68" applyFont="1" applyBorder="1" applyAlignment="1">
      <alignment horizontal="distributed"/>
    </xf>
    <xf numFmtId="0" fontId="77" fillId="0" borderId="9" xfId="68" applyFont="1" applyBorder="1" applyAlignment="1">
      <alignment horizontal="distributed"/>
    </xf>
    <xf numFmtId="0" fontId="77" fillId="0" borderId="7" xfId="68" applyFont="1" applyBorder="1" applyAlignment="1">
      <alignment horizontal="center"/>
    </xf>
    <xf numFmtId="0" fontId="77" fillId="0" borderId="8" xfId="68" applyFont="1" applyBorder="1" applyAlignment="1">
      <alignment horizontal="center"/>
    </xf>
    <xf numFmtId="0" fontId="77" fillId="0" borderId="9" xfId="68" applyFont="1" applyBorder="1" applyAlignment="1">
      <alignment horizontal="center"/>
    </xf>
    <xf numFmtId="0" fontId="77" fillId="0" borderId="12" xfId="68" applyFont="1" applyBorder="1" applyAlignment="1">
      <alignment horizontal="center"/>
    </xf>
    <xf numFmtId="0" fontId="77" fillId="0" borderId="13" xfId="68" applyFont="1" applyBorder="1" applyAlignment="1">
      <alignment horizontal="center"/>
    </xf>
    <xf numFmtId="0" fontId="77" fillId="0" borderId="52" xfId="68" applyFont="1" applyBorder="1" applyAlignment="1">
      <alignment horizontal="distributed" vertical="center"/>
    </xf>
    <xf numFmtId="0" fontId="77" fillId="0" borderId="4" xfId="68" applyFont="1" applyBorder="1" applyAlignment="1">
      <alignment horizontal="center" vertical="center"/>
    </xf>
    <xf numFmtId="0" fontId="77" fillId="0" borderId="0" xfId="68" applyFont="1" applyAlignment="1">
      <alignment horizontal="center" vertical="center"/>
    </xf>
    <xf numFmtId="0" fontId="77" fillId="0" borderId="5" xfId="68" applyFont="1" applyBorder="1" applyAlignment="1">
      <alignment horizontal="center" vertical="center"/>
    </xf>
    <xf numFmtId="0" fontId="77" fillId="0" borderId="134" xfId="68" applyFont="1" applyBorder="1" applyAlignment="1">
      <alignment horizontal="distributed" vertical="center"/>
    </xf>
    <xf numFmtId="0" fontId="77" fillId="0" borderId="137" xfId="68" applyFont="1" applyBorder="1" applyAlignment="1">
      <alignment horizontal="distributed" vertical="center"/>
    </xf>
    <xf numFmtId="0" fontId="77" fillId="0" borderId="135" xfId="68" applyFont="1" applyBorder="1" applyAlignment="1">
      <alignment horizontal="center"/>
    </xf>
    <xf numFmtId="0" fontId="77" fillId="0" borderId="136" xfId="68" applyFont="1" applyBorder="1" applyAlignment="1">
      <alignment horizontal="center"/>
    </xf>
    <xf numFmtId="0" fontId="77" fillId="0" borderId="43" xfId="68" applyFont="1" applyBorder="1" applyAlignment="1">
      <alignment horizontal="center"/>
    </xf>
    <xf numFmtId="0" fontId="77" fillId="0" borderId="44" xfId="68" applyFont="1" applyBorder="1" applyAlignment="1">
      <alignment horizontal="center"/>
    </xf>
    <xf numFmtId="0" fontId="77" fillId="0" borderId="10" xfId="68" applyFont="1" applyBorder="1" applyAlignment="1">
      <alignment horizontal="distributed" vertical="center"/>
    </xf>
    <xf numFmtId="0" fontId="77" fillId="0" borderId="14" xfId="68" applyFont="1" applyBorder="1" applyAlignment="1">
      <alignment horizontal="distributed" vertical="center"/>
    </xf>
    <xf numFmtId="0" fontId="77" fillId="0" borderId="1" xfId="68" applyFont="1" applyBorder="1" applyAlignment="1">
      <alignment horizontal="left" vertical="top"/>
    </xf>
    <xf numFmtId="0" fontId="77" fillId="0" borderId="2" xfId="68" applyFont="1" applyBorder="1" applyAlignment="1">
      <alignment horizontal="left" vertical="top"/>
    </xf>
    <xf numFmtId="0" fontId="77" fillId="0" borderId="3" xfId="68" applyFont="1" applyBorder="1" applyAlignment="1">
      <alignment horizontal="left" vertical="top"/>
    </xf>
    <xf numFmtId="0" fontId="77" fillId="0" borderId="17" xfId="68" applyFont="1" applyBorder="1" applyAlignment="1">
      <alignment horizontal="left" vertical="top"/>
    </xf>
    <xf numFmtId="0" fontId="77" fillId="0" borderId="15" xfId="68" applyFont="1" applyBorder="1" applyAlignment="1">
      <alignment horizontal="left" vertical="top"/>
    </xf>
    <xf numFmtId="0" fontId="77" fillId="0" borderId="16" xfId="68" applyFont="1" applyBorder="1" applyAlignment="1">
      <alignment horizontal="left" vertical="top"/>
    </xf>
    <xf numFmtId="0" fontId="77" fillId="0" borderId="11" xfId="68" applyFont="1" applyBorder="1" applyAlignment="1">
      <alignment horizontal="center"/>
    </xf>
    <xf numFmtId="0" fontId="77" fillId="0" borderId="138" xfId="68" applyFont="1" applyBorder="1" applyAlignment="1">
      <alignment horizontal="center"/>
    </xf>
    <xf numFmtId="0" fontId="77" fillId="0" borderId="139" xfId="68" applyFont="1" applyBorder="1" applyAlignment="1">
      <alignment horizontal="center"/>
    </xf>
    <xf numFmtId="0" fontId="77" fillId="0" borderId="140" xfId="68" applyFont="1" applyBorder="1" applyAlignment="1">
      <alignment horizontal="center"/>
    </xf>
    <xf numFmtId="0" fontId="77" fillId="0" borderId="141" xfId="68" applyFont="1" applyBorder="1" applyAlignment="1">
      <alignment horizontal="center"/>
    </xf>
    <xf numFmtId="0" fontId="77" fillId="0" borderId="86" xfId="68" applyFont="1" applyBorder="1" applyAlignment="1">
      <alignment horizontal="center"/>
    </xf>
    <xf numFmtId="0" fontId="77" fillId="0" borderId="87" xfId="68" applyFont="1" applyBorder="1" applyAlignment="1">
      <alignment horizontal="center"/>
    </xf>
    <xf numFmtId="0" fontId="77" fillId="0" borderId="142" xfId="68" applyFont="1" applyBorder="1" applyAlignment="1">
      <alignment horizontal="center"/>
    </xf>
    <xf numFmtId="0" fontId="77" fillId="0" borderId="1" xfId="68" applyFont="1" applyBorder="1" applyAlignment="1">
      <alignment horizontal="center"/>
    </xf>
    <xf numFmtId="0" fontId="77" fillId="0" borderId="2" xfId="68" applyFont="1" applyBorder="1" applyAlignment="1">
      <alignment horizontal="center"/>
    </xf>
    <xf numFmtId="0" fontId="77" fillId="0" borderId="3" xfId="68" applyFont="1" applyBorder="1" applyAlignment="1">
      <alignment horizontal="center"/>
    </xf>
    <xf numFmtId="0" fontId="77" fillId="0" borderId="4" xfId="68" applyFont="1" applyBorder="1" applyAlignment="1">
      <alignment horizontal="center"/>
    </xf>
    <xf numFmtId="0" fontId="77" fillId="0" borderId="0" xfId="68" applyFont="1" applyAlignment="1">
      <alignment horizontal="center"/>
    </xf>
    <xf numFmtId="0" fontId="77" fillId="0" borderId="5" xfId="68" applyFont="1" applyBorder="1" applyAlignment="1">
      <alignment horizontal="center"/>
    </xf>
    <xf numFmtId="0" fontId="77" fillId="0" borderId="17" xfId="68" applyFont="1" applyBorder="1" applyAlignment="1">
      <alignment horizontal="center"/>
    </xf>
    <xf numFmtId="0" fontId="77" fillId="0" borderId="15" xfId="68" applyFont="1" applyBorder="1" applyAlignment="1">
      <alignment horizontal="center"/>
    </xf>
    <xf numFmtId="0" fontId="77" fillId="0" borderId="16" xfId="68" applyFont="1" applyBorder="1" applyAlignment="1">
      <alignment horizontal="center"/>
    </xf>
    <xf numFmtId="0" fontId="77" fillId="0" borderId="4" xfId="68" applyFont="1" applyBorder="1" applyAlignment="1">
      <alignment horizontal="left" vertical="top"/>
    </xf>
    <xf numFmtId="0" fontId="77" fillId="0" borderId="0" xfId="68" applyFont="1" applyAlignment="1">
      <alignment horizontal="left" vertical="top"/>
    </xf>
    <xf numFmtId="0" fontId="77" fillId="0" borderId="5" xfId="68" applyFont="1" applyBorder="1" applyAlignment="1">
      <alignment horizontal="left" vertical="top"/>
    </xf>
    <xf numFmtId="0" fontId="81" fillId="0" borderId="7" xfId="68" applyFont="1" applyBorder="1" applyAlignment="1">
      <alignment horizontal="center"/>
    </xf>
    <xf numFmtId="0" fontId="81" fillId="0" borderId="8" xfId="68" applyFont="1" applyBorder="1" applyAlignment="1">
      <alignment horizontal="center"/>
    </xf>
    <xf numFmtId="0" fontId="81" fillId="0" borderId="9" xfId="68" applyFont="1" applyBorder="1" applyAlignment="1">
      <alignment horizontal="center"/>
    </xf>
    <xf numFmtId="0" fontId="81" fillId="0" borderId="12" xfId="68" applyFont="1" applyBorder="1" applyAlignment="1">
      <alignment horizontal="center"/>
    </xf>
    <xf numFmtId="0" fontId="81" fillId="0" borderId="13" xfId="68" applyFont="1" applyBorder="1" applyAlignment="1">
      <alignment horizontal="center"/>
    </xf>
    <xf numFmtId="0" fontId="81" fillId="0" borderId="135" xfId="68" applyFont="1" applyBorder="1" applyAlignment="1">
      <alignment horizontal="center"/>
    </xf>
    <xf numFmtId="0" fontId="81" fillId="0" borderId="136" xfId="68" applyFont="1" applyBorder="1" applyAlignment="1">
      <alignment horizontal="center"/>
    </xf>
    <xf numFmtId="0" fontId="81" fillId="0" borderId="43" xfId="68" applyFont="1" applyBorder="1" applyAlignment="1">
      <alignment horizontal="center"/>
    </xf>
    <xf numFmtId="0" fontId="81" fillId="0" borderId="44" xfId="68" applyFont="1" applyBorder="1" applyAlignment="1">
      <alignment horizontal="center"/>
    </xf>
    <xf numFmtId="0" fontId="77" fillId="0" borderId="1" xfId="68" applyFont="1" applyBorder="1" applyAlignment="1">
      <alignment horizontal="left" vertical="top" wrapText="1"/>
    </xf>
    <xf numFmtId="0" fontId="81" fillId="0" borderId="11" xfId="68" applyFont="1" applyBorder="1" applyAlignment="1">
      <alignment horizontal="center"/>
    </xf>
    <xf numFmtId="0" fontId="81" fillId="0" borderId="11" xfId="68" applyFont="1" applyBorder="1" applyAlignment="1">
      <alignment horizontal="left"/>
    </xf>
    <xf numFmtId="0" fontId="81" fillId="0" borderId="12" xfId="68" applyFont="1" applyBorder="1" applyAlignment="1">
      <alignment horizontal="left"/>
    </xf>
    <xf numFmtId="0" fontId="81" fillId="0" borderId="13" xfId="68" applyFont="1" applyBorder="1" applyAlignment="1">
      <alignment horizontal="left"/>
    </xf>
    <xf numFmtId="0" fontId="81" fillId="0" borderId="138" xfId="68" applyFont="1" applyBorder="1" applyAlignment="1">
      <alignment horizontal="center"/>
    </xf>
    <xf numFmtId="0" fontId="81" fillId="0" borderId="139" xfId="68" applyFont="1" applyBorder="1" applyAlignment="1">
      <alignment horizontal="center"/>
    </xf>
    <xf numFmtId="0" fontId="81" fillId="0" borderId="140" xfId="68" applyFont="1" applyBorder="1" applyAlignment="1">
      <alignment horizontal="center"/>
    </xf>
    <xf numFmtId="0" fontId="81" fillId="0" borderId="141" xfId="68" applyFont="1" applyBorder="1" applyAlignment="1">
      <alignment horizontal="center"/>
    </xf>
    <xf numFmtId="0" fontId="81" fillId="0" borderId="141" xfId="68" applyFont="1" applyBorder="1" applyAlignment="1">
      <alignment horizontal="left"/>
    </xf>
    <xf numFmtId="0" fontId="81" fillId="0" borderId="135" xfId="68" applyFont="1" applyBorder="1" applyAlignment="1">
      <alignment horizontal="left"/>
    </xf>
    <xf numFmtId="0" fontId="81" fillId="0" borderId="136" xfId="68" applyFont="1" applyBorder="1" applyAlignment="1">
      <alignment horizontal="left"/>
    </xf>
    <xf numFmtId="0" fontId="81" fillId="0" borderId="86" xfId="68" applyFont="1" applyBorder="1" applyAlignment="1">
      <alignment horizontal="center"/>
    </xf>
    <xf numFmtId="0" fontId="81" fillId="0" borderId="87" xfId="68" applyFont="1" applyBorder="1" applyAlignment="1">
      <alignment horizontal="center"/>
    </xf>
    <xf numFmtId="0" fontId="81" fillId="0" borderId="142" xfId="68" applyFont="1" applyBorder="1" applyAlignment="1">
      <alignment horizontal="center"/>
    </xf>
    <xf numFmtId="0" fontId="81" fillId="0" borderId="86" xfId="68" applyFont="1" applyBorder="1" applyAlignment="1">
      <alignment horizontal="left"/>
    </xf>
    <xf numFmtId="0" fontId="81" fillId="0" borderId="87" xfId="68" applyFont="1" applyBorder="1" applyAlignment="1">
      <alignment horizontal="left"/>
    </xf>
    <xf numFmtId="0" fontId="81" fillId="0" borderId="142" xfId="68" applyFont="1" applyBorder="1" applyAlignment="1">
      <alignment horizontal="left"/>
    </xf>
    <xf numFmtId="0" fontId="81" fillId="0" borderId="1" xfId="68" applyFont="1" applyBorder="1" applyAlignment="1">
      <alignment horizontal="center" vertical="top"/>
    </xf>
    <xf numFmtId="0" fontId="81" fillId="0" borderId="2" xfId="68" applyFont="1" applyBorder="1" applyAlignment="1">
      <alignment horizontal="center" vertical="top"/>
    </xf>
    <xf numFmtId="0" fontId="81" fillId="0" borderId="3" xfId="68" applyFont="1" applyBorder="1" applyAlignment="1">
      <alignment horizontal="center" vertical="top"/>
    </xf>
    <xf numFmtId="0" fontId="81" fillId="0" borderId="4" xfId="68" applyFont="1" applyBorder="1" applyAlignment="1">
      <alignment horizontal="center" vertical="top"/>
    </xf>
    <xf numFmtId="0" fontId="81" fillId="0" borderId="0" xfId="68" applyFont="1" applyAlignment="1">
      <alignment horizontal="center" vertical="top"/>
    </xf>
    <xf numFmtId="0" fontId="81" fillId="0" borderId="5" xfId="68" applyFont="1" applyBorder="1" applyAlignment="1">
      <alignment horizontal="center" vertical="top"/>
    </xf>
    <xf numFmtId="0" fontId="81" fillId="0" borderId="17" xfId="68" applyFont="1" applyBorder="1" applyAlignment="1">
      <alignment horizontal="center" vertical="top"/>
    </xf>
    <xf numFmtId="0" fontId="81" fillId="0" borderId="15" xfId="68" applyFont="1" applyBorder="1" applyAlignment="1">
      <alignment horizontal="center" vertical="top"/>
    </xf>
    <xf numFmtId="0" fontId="81" fillId="0" borderId="16" xfId="68" applyFont="1" applyBorder="1" applyAlignment="1">
      <alignment horizontal="center" vertical="top"/>
    </xf>
    <xf numFmtId="0" fontId="79" fillId="0" borderId="0" xfId="69" applyFont="1" applyAlignment="1">
      <alignment horizontal="center"/>
    </xf>
    <xf numFmtId="0" fontId="79" fillId="0" borderId="0" xfId="70" applyFont="1" applyAlignment="1">
      <alignment horizontal="center"/>
    </xf>
    <xf numFmtId="49" fontId="54" fillId="0" borderId="105" xfId="130" applyNumberFormat="1" applyFont="1" applyBorder="1" applyAlignment="1">
      <alignment horizontal="center" vertical="center" shrinkToFit="1"/>
    </xf>
    <xf numFmtId="49" fontId="54" fillId="0" borderId="145" xfId="130" applyNumberFormat="1" applyFont="1" applyBorder="1" applyAlignment="1">
      <alignment horizontal="center" vertical="center" shrinkToFit="1"/>
    </xf>
    <xf numFmtId="49" fontId="54" fillId="0" borderId="105" xfId="130" applyNumberFormat="1" applyFont="1" applyBorder="1" applyAlignment="1">
      <alignment horizontal="left" vertical="center"/>
    </xf>
    <xf numFmtId="49" fontId="54" fillId="0" borderId="106" xfId="130" applyNumberFormat="1" applyFont="1" applyBorder="1" applyAlignment="1">
      <alignment horizontal="left" vertical="center"/>
    </xf>
    <xf numFmtId="49" fontId="54" fillId="0" borderId="145" xfId="130" applyNumberFormat="1" applyFont="1" applyBorder="1" applyAlignment="1">
      <alignment horizontal="left" vertical="center"/>
    </xf>
    <xf numFmtId="49" fontId="83" fillId="0" borderId="0" xfId="130" applyNumberFormat="1" applyFont="1" applyAlignment="1">
      <alignment horizontal="center" vertical="center"/>
    </xf>
    <xf numFmtId="49" fontId="54" fillId="0" borderId="0" xfId="130" applyNumberFormat="1" applyFont="1" applyAlignment="1">
      <alignment horizontal="right" vertical="center"/>
    </xf>
    <xf numFmtId="49" fontId="54" fillId="0" borderId="0" xfId="130" applyNumberFormat="1" applyFont="1" applyAlignment="1">
      <alignment horizontal="left" vertical="center"/>
    </xf>
    <xf numFmtId="49" fontId="54" fillId="0" borderId="0" xfId="130" applyNumberFormat="1" applyFont="1" applyAlignment="1">
      <alignment horizontal="center" vertical="center"/>
    </xf>
    <xf numFmtId="49" fontId="54" fillId="0" borderId="124" xfId="130" applyNumberFormat="1" applyFont="1" applyBorder="1" applyAlignment="1">
      <alignment horizontal="center" vertical="center"/>
    </xf>
    <xf numFmtId="49" fontId="54" fillId="0" borderId="115" xfId="130" applyNumberFormat="1" applyFont="1" applyBorder="1" applyAlignment="1">
      <alignment horizontal="center" vertical="center"/>
    </xf>
    <xf numFmtId="49" fontId="54" fillId="0" borderId="56" xfId="130" applyNumberFormat="1" applyFont="1" applyBorder="1" applyAlignment="1">
      <alignment horizontal="center" vertical="center"/>
    </xf>
    <xf numFmtId="49" fontId="54" fillId="0" borderId="56" xfId="130" applyNumberFormat="1" applyFont="1" applyBorder="1" applyAlignment="1">
      <alignment horizontal="right" vertical="center"/>
    </xf>
    <xf numFmtId="49" fontId="54" fillId="0" borderId="115" xfId="130" applyNumberFormat="1" applyFont="1" applyBorder="1" applyAlignment="1">
      <alignment horizontal="right" vertical="center"/>
    </xf>
    <xf numFmtId="49" fontId="54" fillId="0" borderId="143" xfId="130" applyNumberFormat="1" applyFont="1" applyBorder="1" applyAlignment="1">
      <alignment horizontal="center" vertical="center"/>
    </xf>
    <xf numFmtId="49" fontId="54" fillId="0" borderId="144" xfId="130" applyNumberFormat="1" applyFont="1" applyBorder="1" applyAlignment="1">
      <alignment horizontal="center" vertical="center"/>
    </xf>
    <xf numFmtId="49" fontId="54" fillId="0" borderId="143" xfId="130" applyNumberFormat="1" applyFont="1" applyBorder="1" applyAlignment="1">
      <alignment horizontal="left" vertical="center" wrapText="1"/>
    </xf>
    <xf numFmtId="49" fontId="54" fillId="0" borderId="117" xfId="130" applyNumberFormat="1" applyFont="1" applyBorder="1" applyAlignment="1">
      <alignment horizontal="left" vertical="center"/>
    </xf>
    <xf numFmtId="49" fontId="54" fillId="0" borderId="144" xfId="130" applyNumberFormat="1" applyFont="1" applyBorder="1" applyAlignment="1">
      <alignment horizontal="left" vertical="center"/>
    </xf>
    <xf numFmtId="49" fontId="54" fillId="0" borderId="89" xfId="130" applyNumberFormat="1" applyFont="1" applyBorder="1" applyAlignment="1">
      <alignment horizontal="center" vertical="center" shrinkToFit="1"/>
    </xf>
    <xf numFmtId="49" fontId="54" fillId="0" borderId="64" xfId="130" applyNumberFormat="1" applyFont="1" applyBorder="1" applyAlignment="1">
      <alignment horizontal="center" vertical="center" shrinkToFit="1"/>
    </xf>
    <xf numFmtId="49" fontId="54" fillId="0" borderId="89" xfId="130" applyNumberFormat="1" applyFont="1" applyBorder="1" applyAlignment="1">
      <alignment horizontal="left" vertical="center" shrinkToFit="1"/>
    </xf>
    <xf numFmtId="49" fontId="54" fillId="0" borderId="8" xfId="130" applyNumberFormat="1" applyFont="1" applyBorder="1" applyAlignment="1">
      <alignment horizontal="left" vertical="center" shrinkToFit="1"/>
    </xf>
    <xf numFmtId="49" fontId="54" fillId="0" borderId="64" xfId="130" applyNumberFormat="1" applyFont="1" applyBorder="1" applyAlignment="1">
      <alignment horizontal="left" vertical="center" shrinkToFit="1"/>
    </xf>
    <xf numFmtId="49" fontId="54" fillId="0" borderId="89" xfId="130" applyNumberFormat="1" applyFont="1" applyBorder="1" applyAlignment="1">
      <alignment horizontal="center" vertical="center"/>
    </xf>
    <xf numFmtId="49" fontId="54" fillId="0" borderId="64" xfId="130" applyNumberFormat="1" applyFont="1" applyBorder="1" applyAlignment="1">
      <alignment horizontal="center" vertical="center"/>
    </xf>
    <xf numFmtId="49" fontId="54" fillId="0" borderId="91" xfId="130" applyNumberFormat="1" applyFont="1" applyBorder="1" applyAlignment="1">
      <alignment horizontal="left" vertical="center" shrinkToFit="1"/>
    </xf>
    <xf numFmtId="49" fontId="54" fillId="0" borderId="15" xfId="130" applyNumberFormat="1" applyFont="1" applyBorder="1" applyAlignment="1">
      <alignment horizontal="left" vertical="center" shrinkToFit="1"/>
    </xf>
    <xf numFmtId="49" fontId="54" fillId="0" borderId="61" xfId="130" applyNumberFormat="1" applyFont="1" applyBorder="1" applyAlignment="1">
      <alignment horizontal="left" vertical="center" shrinkToFit="1"/>
    </xf>
    <xf numFmtId="49" fontId="54" fillId="0" borderId="8" xfId="130" applyNumberFormat="1" applyFont="1" applyBorder="1" applyAlignment="1">
      <alignment horizontal="center" vertical="center" shrinkToFit="1"/>
    </xf>
    <xf numFmtId="49" fontId="37" fillId="0" borderId="0" xfId="130" applyNumberFormat="1" applyFont="1" applyAlignment="1">
      <alignment horizontal="left" vertical="top" wrapText="1"/>
    </xf>
    <xf numFmtId="49" fontId="54" fillId="0" borderId="89" xfId="130" applyNumberFormat="1" applyFont="1" applyBorder="1" applyAlignment="1">
      <alignment horizontal="left" vertical="center"/>
    </xf>
    <xf numFmtId="49" fontId="54" fillId="0" borderId="8" xfId="130" applyNumberFormat="1" applyFont="1" applyBorder="1" applyAlignment="1">
      <alignment horizontal="left" vertical="center"/>
    </xf>
    <xf numFmtId="49" fontId="54" fillId="0" borderId="64" xfId="130" applyNumberFormat="1" applyFont="1" applyBorder="1" applyAlignment="1">
      <alignment horizontal="left" vertical="center"/>
    </xf>
    <xf numFmtId="49" fontId="54" fillId="0" borderId="30" xfId="130" applyNumberFormat="1" applyFont="1" applyBorder="1" applyAlignment="1">
      <alignment horizontal="center" vertical="center"/>
    </xf>
    <xf numFmtId="49" fontId="54" fillId="0" borderId="63" xfId="130" applyNumberFormat="1" applyFont="1" applyBorder="1" applyAlignment="1">
      <alignment horizontal="center" vertical="center"/>
    </xf>
    <xf numFmtId="49" fontId="54" fillId="0" borderId="31" xfId="130" applyNumberFormat="1" applyFont="1" applyBorder="1" applyAlignment="1">
      <alignment horizontal="center" vertical="center"/>
    </xf>
    <xf numFmtId="49" fontId="54" fillId="0" borderId="129" xfId="130" applyNumberFormat="1" applyFont="1" applyBorder="1" applyAlignment="1">
      <alignment horizontal="center" vertical="center"/>
    </xf>
    <xf numFmtId="49" fontId="54" fillId="0" borderId="30" xfId="130" applyNumberFormat="1" applyFont="1" applyBorder="1" applyAlignment="1">
      <alignment horizontal="left" vertical="center"/>
    </xf>
    <xf numFmtId="49" fontId="54" fillId="0" borderId="63" xfId="130" applyNumberFormat="1" applyFont="1" applyBorder="1" applyAlignment="1">
      <alignment horizontal="left" vertical="center"/>
    </xf>
    <xf numFmtId="49" fontId="54" fillId="0" borderId="31" xfId="130" applyNumberFormat="1" applyFont="1" applyBorder="1" applyAlignment="1">
      <alignment horizontal="left" vertical="center"/>
    </xf>
    <xf numFmtId="49" fontId="54" fillId="0" borderId="27" xfId="130" applyNumberFormat="1" applyFont="1" applyBorder="1" applyAlignment="1">
      <alignment horizontal="left" vertical="center"/>
    </xf>
    <xf numFmtId="49" fontId="54" fillId="0" borderId="129" xfId="130" applyNumberFormat="1" applyFont="1" applyBorder="1" applyAlignment="1">
      <alignment horizontal="left" vertical="center"/>
    </xf>
    <xf numFmtId="49" fontId="54" fillId="0" borderId="0" xfId="130" applyNumberFormat="1" applyFont="1" applyAlignment="1">
      <alignment horizontal="left" vertical="center" wrapText="1"/>
    </xf>
    <xf numFmtId="49" fontId="54" fillId="0" borderId="90" xfId="71" applyNumberFormat="1" applyFont="1" applyBorder="1" applyAlignment="1">
      <alignment horizontal="center" vertical="center"/>
    </xf>
    <xf numFmtId="49" fontId="54" fillId="0" borderId="2" xfId="71" applyNumberFormat="1" applyFont="1" applyBorder="1" applyAlignment="1">
      <alignment horizontal="center" vertical="center"/>
    </xf>
    <xf numFmtId="49" fontId="54" fillId="0" borderId="62" xfId="71" applyNumberFormat="1" applyFont="1" applyBorder="1" applyAlignment="1">
      <alignment horizontal="center" vertical="center"/>
    </xf>
    <xf numFmtId="49" fontId="54" fillId="0" borderId="91" xfId="71" applyNumberFormat="1" applyFont="1" applyBorder="1" applyAlignment="1">
      <alignment horizontal="center" vertical="center"/>
    </xf>
    <xf numFmtId="49" fontId="54" fillId="0" borderId="15" xfId="71" applyNumberFormat="1" applyFont="1" applyBorder="1" applyAlignment="1">
      <alignment horizontal="center" vertical="center"/>
    </xf>
    <xf numFmtId="49" fontId="54" fillId="0" borderId="61" xfId="71" applyNumberFormat="1" applyFont="1" applyBorder="1" applyAlignment="1">
      <alignment horizontal="center" vertical="center"/>
    </xf>
    <xf numFmtId="49" fontId="55" fillId="0" borderId="91" xfId="71" applyNumberFormat="1" applyFont="1" applyBorder="1" applyAlignment="1">
      <alignment horizontal="left" vertical="center" shrinkToFit="1"/>
    </xf>
    <xf numFmtId="49" fontId="55" fillId="0" borderId="15" xfId="71" applyNumberFormat="1" applyFont="1" applyBorder="1" applyAlignment="1">
      <alignment horizontal="left" vertical="center" shrinkToFit="1"/>
    </xf>
    <xf numFmtId="49" fontId="55" fillId="0" borderId="61" xfId="71" applyNumberFormat="1" applyFont="1" applyBorder="1" applyAlignment="1">
      <alignment horizontal="left" vertical="center" shrinkToFit="1"/>
    </xf>
    <xf numFmtId="49" fontId="83" fillId="0" borderId="0" xfId="71" applyNumberFormat="1" applyFont="1" applyAlignment="1">
      <alignment horizontal="center" vertical="center"/>
    </xf>
    <xf numFmtId="49" fontId="55" fillId="0" borderId="0" xfId="71" applyNumberFormat="1" applyFont="1" applyAlignment="1">
      <alignment horizontal="center" vertical="center" wrapText="1"/>
    </xf>
    <xf numFmtId="49" fontId="55" fillId="0" borderId="0" xfId="71" applyNumberFormat="1" applyFont="1" applyAlignment="1">
      <alignment horizontal="center" vertical="center"/>
    </xf>
    <xf numFmtId="49" fontId="54" fillId="0" borderId="124" xfId="71" applyNumberFormat="1" applyFont="1" applyBorder="1" applyAlignment="1">
      <alignment horizontal="center" vertical="center"/>
    </xf>
    <xf numFmtId="49" fontId="54" fillId="0" borderId="56" xfId="71" applyNumberFormat="1" applyFont="1" applyBorder="1" applyAlignment="1">
      <alignment horizontal="center" vertical="center"/>
    </xf>
    <xf numFmtId="49" fontId="54" fillId="0" borderId="115" xfId="71" applyNumberFormat="1" applyFont="1" applyBorder="1" applyAlignment="1">
      <alignment horizontal="center" vertical="center"/>
    </xf>
    <xf numFmtId="49" fontId="55" fillId="0" borderId="124" xfId="71" applyNumberFormat="1" applyFont="1" applyBorder="1" applyAlignment="1">
      <alignment horizontal="center" vertical="center"/>
    </xf>
    <xf numFmtId="49" fontId="55" fillId="0" borderId="56" xfId="71" applyNumberFormat="1" applyFont="1" applyBorder="1" applyAlignment="1">
      <alignment horizontal="center" vertical="center"/>
    </xf>
    <xf numFmtId="49" fontId="54" fillId="0" borderId="56" xfId="71" applyNumberFormat="1" applyFont="1" applyBorder="1" applyAlignment="1">
      <alignment horizontal="right" vertical="center"/>
    </xf>
    <xf numFmtId="49" fontId="54" fillId="0" borderId="115" xfId="71" applyNumberFormat="1" applyFont="1" applyBorder="1" applyAlignment="1">
      <alignment horizontal="right" vertical="center"/>
    </xf>
    <xf numFmtId="49" fontId="54" fillId="0" borderId="143" xfId="71" applyNumberFormat="1" applyFont="1" applyBorder="1" applyAlignment="1">
      <alignment horizontal="center" vertical="center"/>
    </xf>
    <xf numFmtId="49" fontId="54" fillId="0" borderId="117" xfId="71" applyNumberFormat="1" applyFont="1" applyBorder="1" applyAlignment="1">
      <alignment horizontal="center" vertical="center"/>
    </xf>
    <xf numFmtId="49" fontId="54" fillId="0" borderId="144" xfId="71" applyNumberFormat="1" applyFont="1" applyBorder="1" applyAlignment="1">
      <alignment horizontal="center" vertical="center"/>
    </xf>
    <xf numFmtId="49" fontId="55" fillId="0" borderId="143" xfId="71" applyNumberFormat="1" applyFont="1" applyBorder="1" applyAlignment="1">
      <alignment horizontal="center" vertical="center"/>
    </xf>
    <xf numFmtId="49" fontId="55" fillId="0" borderId="117" xfId="71" applyNumberFormat="1" applyFont="1" applyBorder="1" applyAlignment="1">
      <alignment horizontal="center" vertical="center"/>
    </xf>
    <xf numFmtId="49" fontId="55" fillId="0" borderId="144" xfId="71" applyNumberFormat="1" applyFont="1" applyBorder="1" applyAlignment="1">
      <alignment horizontal="center" vertical="center"/>
    </xf>
    <xf numFmtId="49" fontId="54" fillId="0" borderId="105" xfId="71" applyNumberFormat="1" applyFont="1" applyBorder="1" applyAlignment="1">
      <alignment horizontal="center" vertical="center" shrinkToFit="1"/>
    </xf>
    <xf numFmtId="49" fontId="54" fillId="0" borderId="106" xfId="71" applyNumberFormat="1" applyFont="1" applyBorder="1" applyAlignment="1">
      <alignment horizontal="center" vertical="center" shrinkToFit="1"/>
    </xf>
    <xf numFmtId="49" fontId="54" fillId="0" borderId="145" xfId="71" applyNumberFormat="1" applyFont="1" applyBorder="1" applyAlignment="1">
      <alignment horizontal="center" vertical="center" shrinkToFit="1"/>
    </xf>
    <xf numFmtId="49" fontId="54" fillId="0" borderId="91" xfId="71" applyNumberFormat="1" applyFont="1" applyBorder="1" applyAlignment="1">
      <alignment horizontal="center" vertical="center" shrinkToFit="1"/>
    </xf>
    <xf numFmtId="49" fontId="54" fillId="0" borderId="15" xfId="71" applyNumberFormat="1" applyFont="1" applyBorder="1" applyAlignment="1">
      <alignment horizontal="center" vertical="center" shrinkToFit="1"/>
    </xf>
    <xf numFmtId="49" fontId="54" fillId="0" borderId="61" xfId="71" applyNumberFormat="1" applyFont="1" applyBorder="1" applyAlignment="1">
      <alignment horizontal="center" vertical="center" shrinkToFit="1"/>
    </xf>
    <xf numFmtId="49" fontId="55" fillId="0" borderId="105" xfId="71" applyNumberFormat="1" applyFont="1" applyBorder="1" applyAlignment="1">
      <alignment horizontal="center" vertical="center"/>
    </xf>
    <xf numFmtId="49" fontId="54" fillId="0" borderId="106" xfId="71" applyNumberFormat="1" applyFont="1" applyBorder="1" applyAlignment="1">
      <alignment horizontal="center" vertical="center"/>
    </xf>
    <xf numFmtId="49" fontId="54" fillId="0" borderId="145" xfId="71" applyNumberFormat="1" applyFont="1" applyBorder="1" applyAlignment="1">
      <alignment horizontal="center" vertical="center"/>
    </xf>
    <xf numFmtId="49" fontId="54" fillId="0" borderId="91" xfId="71" applyNumberFormat="1" applyFont="1" applyBorder="1" applyAlignment="1">
      <alignment horizontal="left" vertical="center" shrinkToFit="1"/>
    </xf>
    <xf numFmtId="49" fontId="54" fillId="0" borderId="15" xfId="71" applyNumberFormat="1" applyFont="1" applyBorder="1" applyAlignment="1">
      <alignment horizontal="left" vertical="center" shrinkToFit="1"/>
    </xf>
    <xf numFmtId="49" fontId="54" fillId="0" borderId="61" xfId="71" applyNumberFormat="1" applyFont="1" applyBorder="1" applyAlignment="1">
      <alignment horizontal="left" vertical="center" shrinkToFit="1"/>
    </xf>
    <xf numFmtId="49" fontId="37" fillId="0" borderId="0" xfId="71" applyNumberFormat="1" applyFont="1" applyAlignment="1">
      <alignment horizontal="left" vertical="top" wrapText="1"/>
    </xf>
    <xf numFmtId="49" fontId="54" fillId="0" borderId="30" xfId="71" applyNumberFormat="1" applyFont="1" applyBorder="1" applyAlignment="1">
      <alignment horizontal="center" vertical="center"/>
    </xf>
    <xf numFmtId="49" fontId="54" fillId="0" borderId="0" xfId="71" applyNumberFormat="1" applyFont="1" applyAlignment="1">
      <alignment horizontal="center" vertical="center"/>
    </xf>
    <xf numFmtId="49" fontId="54" fillId="0" borderId="63" xfId="71" applyNumberFormat="1" applyFont="1" applyBorder="1" applyAlignment="1">
      <alignment horizontal="center" vertical="center"/>
    </xf>
    <xf numFmtId="49" fontId="54" fillId="0" borderId="31" xfId="71" applyNumberFormat="1" applyFont="1" applyBorder="1" applyAlignment="1">
      <alignment horizontal="center" vertical="center"/>
    </xf>
    <xf numFmtId="49" fontId="54" fillId="0" borderId="27" xfId="71" applyNumberFormat="1" applyFont="1" applyBorder="1" applyAlignment="1">
      <alignment horizontal="center" vertical="center"/>
    </xf>
    <xf numFmtId="49" fontId="54" fillId="0" borderId="129" xfId="71" applyNumberFormat="1" applyFont="1" applyBorder="1" applyAlignment="1">
      <alignment horizontal="center" vertical="center"/>
    </xf>
    <xf numFmtId="49" fontId="54" fillId="0" borderId="90" xfId="71" applyNumberFormat="1" applyFont="1" applyBorder="1" applyAlignment="1">
      <alignment horizontal="left" vertical="center"/>
    </xf>
    <xf numFmtId="49" fontId="54" fillId="0" borderId="2" xfId="71" applyNumberFormat="1" applyFont="1" applyBorder="1" applyAlignment="1">
      <alignment horizontal="left" vertical="center"/>
    </xf>
    <xf numFmtId="49" fontId="54" fillId="0" borderId="62" xfId="71" applyNumberFormat="1" applyFont="1" applyBorder="1" applyAlignment="1">
      <alignment horizontal="left" vertical="center"/>
    </xf>
    <xf numFmtId="49" fontId="55" fillId="0" borderId="30" xfId="71" applyNumberFormat="1" applyFont="1" applyBorder="1" applyAlignment="1">
      <alignment horizontal="center" vertical="center"/>
    </xf>
    <xf numFmtId="49" fontId="54" fillId="0" borderId="0" xfId="71" applyNumberFormat="1" applyFont="1" applyAlignment="1">
      <alignment horizontal="center" vertical="center" shrinkToFit="1"/>
    </xf>
    <xf numFmtId="0" fontId="52" fillId="0" borderId="6" xfId="59" applyFont="1" applyBorder="1">
      <alignment vertical="center"/>
    </xf>
    <xf numFmtId="0" fontId="52" fillId="0" borderId="7" xfId="151" applyFont="1" applyBorder="1" applyAlignment="1">
      <alignment horizontal="center" vertical="center" wrapText="1"/>
    </xf>
    <xf numFmtId="0" fontId="52" fillId="0" borderId="224" xfId="151" applyFont="1" applyBorder="1" applyAlignment="1">
      <alignment horizontal="center" vertical="center" wrapText="1"/>
    </xf>
    <xf numFmtId="0" fontId="52" fillId="0" borderId="223" xfId="151" applyFont="1" applyBorder="1" applyAlignment="1">
      <alignment horizontal="center" vertical="center" wrapText="1"/>
    </xf>
    <xf numFmtId="0" fontId="52" fillId="0" borderId="6" xfId="59" applyFont="1" applyBorder="1" applyAlignment="1">
      <alignment horizontal="center" vertical="center"/>
    </xf>
    <xf numFmtId="0" fontId="52" fillId="39" borderId="7" xfId="151" applyFont="1" applyFill="1" applyBorder="1" applyAlignment="1">
      <alignment horizontal="center" vertical="center" wrapText="1"/>
    </xf>
    <xf numFmtId="0" fontId="52" fillId="39" borderId="223" xfId="151" applyFont="1" applyFill="1" applyBorder="1" applyAlignment="1">
      <alignment horizontal="center" vertical="center" wrapText="1"/>
    </xf>
    <xf numFmtId="0" fontId="52" fillId="0" borderId="7" xfId="151" applyFont="1" applyBorder="1" applyAlignment="1">
      <alignment horizontal="center" vertical="center"/>
    </xf>
    <xf numFmtId="0" fontId="52" fillId="0" borderId="224" xfId="151" applyFont="1" applyBorder="1" applyAlignment="1">
      <alignment horizontal="center" vertical="center"/>
    </xf>
    <xf numFmtId="0" fontId="52" fillId="0" borderId="223" xfId="151" applyFont="1" applyBorder="1" applyAlignment="1">
      <alignment horizontal="center" vertical="center"/>
    </xf>
    <xf numFmtId="0" fontId="52" fillId="0" borderId="6" xfId="151" applyFont="1" applyBorder="1" applyAlignment="1">
      <alignment horizontal="center" vertical="center" wrapText="1"/>
    </xf>
    <xf numFmtId="0" fontId="52" fillId="0" borderId="6" xfId="151" applyFont="1" applyBorder="1" applyAlignment="1">
      <alignment horizontal="center" vertical="center"/>
    </xf>
    <xf numFmtId="0" fontId="52" fillId="0" borderId="6" xfId="59" applyFont="1" applyBorder="1" applyAlignment="1">
      <alignment horizontal="center" vertical="center" wrapText="1"/>
    </xf>
    <xf numFmtId="0" fontId="52" fillId="0" borderId="6" xfId="59" applyFont="1" applyBorder="1" applyAlignment="1">
      <alignment horizontal="right" vertical="center"/>
    </xf>
    <xf numFmtId="179" fontId="118" fillId="0" borderId="6" xfId="158" applyNumberFormat="1" applyFont="1" applyBorder="1">
      <alignment vertical="center"/>
    </xf>
    <xf numFmtId="0" fontId="52" fillId="29" borderId="6" xfId="59" applyFont="1" applyFill="1" applyBorder="1" applyAlignment="1">
      <alignment horizontal="right" vertical="center"/>
    </xf>
    <xf numFmtId="0" fontId="54" fillId="0" borderId="151" xfId="59" applyFont="1" applyBorder="1" applyAlignment="1">
      <alignment horizontal="center" vertical="center"/>
    </xf>
    <xf numFmtId="0" fontId="54" fillId="0" borderId="150" xfId="59" applyFont="1" applyBorder="1" applyAlignment="1">
      <alignment horizontal="center" vertical="center"/>
    </xf>
    <xf numFmtId="179" fontId="52" fillId="0" borderId="7" xfId="59" applyNumberFormat="1" applyFont="1" applyBorder="1" applyAlignment="1">
      <alignment horizontal="center" vertical="center"/>
    </xf>
    <xf numFmtId="179" fontId="52" fillId="0" borderId="224" xfId="59" applyNumberFormat="1" applyFont="1" applyBorder="1" applyAlignment="1">
      <alignment horizontal="center" vertical="center"/>
    </xf>
    <xf numFmtId="0" fontId="52" fillId="0" borderId="6" xfId="59" applyFont="1" applyBorder="1" applyAlignment="1">
      <alignment horizontal="left" vertical="center"/>
    </xf>
    <xf numFmtId="0" fontId="70" fillId="0" borderId="7" xfId="59" applyFont="1" applyBorder="1" applyAlignment="1">
      <alignment horizontal="center" vertical="center" wrapText="1"/>
    </xf>
    <xf numFmtId="0" fontId="70" fillId="0" borderId="223" xfId="59" applyFont="1" applyBorder="1" applyAlignment="1">
      <alignment horizontal="center" vertical="center" wrapText="1"/>
    </xf>
    <xf numFmtId="0" fontId="52" fillId="0" borderId="227" xfId="59" applyFont="1" applyBorder="1" applyAlignment="1">
      <alignment horizontal="left" vertical="center" wrapText="1"/>
    </xf>
    <xf numFmtId="0" fontId="52" fillId="0" borderId="224" xfId="59" applyFont="1" applyBorder="1" applyAlignment="1">
      <alignment horizontal="left" vertical="center"/>
    </xf>
    <xf numFmtId="0" fontId="52" fillId="0" borderId="223" xfId="59" applyFont="1" applyBorder="1" applyAlignment="1">
      <alignment horizontal="left" vertical="center"/>
    </xf>
    <xf numFmtId="0" fontId="52" fillId="0" borderId="7" xfId="59" applyFont="1" applyBorder="1" applyAlignment="1">
      <alignment horizontal="left" vertical="center"/>
    </xf>
    <xf numFmtId="179" fontId="52" fillId="0" borderId="7" xfId="59" applyNumberFormat="1" applyFont="1" applyBorder="1" applyAlignment="1">
      <alignment horizontal="center" vertical="center" wrapText="1"/>
    </xf>
    <xf numFmtId="179" fontId="52" fillId="0" borderId="223" xfId="59" applyNumberFormat="1" applyFont="1" applyBorder="1" applyAlignment="1">
      <alignment horizontal="center" vertical="center" wrapText="1"/>
    </xf>
    <xf numFmtId="0" fontId="52" fillId="0" borderId="7" xfId="59" applyFont="1" applyBorder="1">
      <alignment vertical="center"/>
    </xf>
    <xf numFmtId="0" fontId="52" fillId="0" borderId="224" xfId="59" applyFont="1" applyBorder="1">
      <alignment vertical="center"/>
    </xf>
    <xf numFmtId="0" fontId="52" fillId="0" borderId="223" xfId="59" applyFont="1" applyBorder="1">
      <alignment vertical="center"/>
    </xf>
    <xf numFmtId="198" fontId="52" fillId="0" borderId="6" xfId="59" applyNumberFormat="1" applyFont="1" applyBorder="1" applyAlignment="1">
      <alignment horizontal="center" vertical="center"/>
    </xf>
    <xf numFmtId="0" fontId="37" fillId="31" borderId="6" xfId="59" applyFont="1" applyFill="1" applyBorder="1">
      <alignment vertical="center"/>
    </xf>
    <xf numFmtId="0" fontId="52" fillId="0" borderId="7" xfId="59" applyFont="1" applyBorder="1" applyAlignment="1">
      <alignment horizontal="center" vertical="center"/>
    </xf>
    <xf numFmtId="0" fontId="52" fillId="0" borderId="224" xfId="59" applyFont="1" applyBorder="1" applyAlignment="1">
      <alignment horizontal="center" vertical="center"/>
    </xf>
    <xf numFmtId="0" fontId="37" fillId="0" borderId="6" xfId="59" applyFont="1" applyBorder="1">
      <alignment vertical="center"/>
    </xf>
    <xf numFmtId="0" fontId="52" fillId="0" borderId="223" xfId="59" applyFont="1" applyBorder="1" applyAlignment="1">
      <alignment horizontal="center" vertical="center"/>
    </xf>
    <xf numFmtId="0" fontId="202" fillId="0" borderId="286" xfId="59" applyFont="1" applyBorder="1" applyAlignment="1">
      <alignment horizontal="center" vertical="center" wrapText="1"/>
    </xf>
    <xf numFmtId="0" fontId="202" fillId="0" borderId="234" xfId="59" applyFont="1" applyBorder="1" applyAlignment="1">
      <alignment horizontal="center" vertical="center" wrapText="1"/>
    </xf>
    <xf numFmtId="0" fontId="37" fillId="0" borderId="7" xfId="59" applyFont="1" applyBorder="1">
      <alignment vertical="center"/>
    </xf>
    <xf numFmtId="0" fontId="52" fillId="0" borderId="227" xfId="59" applyFont="1" applyBorder="1" applyAlignment="1">
      <alignment horizontal="center" vertical="center"/>
    </xf>
    <xf numFmtId="0" fontId="52" fillId="0" borderId="286" xfId="59" applyFont="1" applyBorder="1" applyAlignment="1">
      <alignment horizontal="center" vertical="center"/>
    </xf>
    <xf numFmtId="0" fontId="52" fillId="0" borderId="226" xfId="59" applyFont="1" applyBorder="1" applyAlignment="1">
      <alignment horizontal="center" vertical="center" wrapText="1"/>
    </xf>
    <xf numFmtId="49" fontId="52" fillId="0" borderId="6" xfId="59" applyNumberFormat="1" applyFont="1" applyBorder="1" applyAlignment="1">
      <alignment horizontal="center" vertical="center"/>
    </xf>
    <xf numFmtId="0" fontId="52" fillId="0" borderId="223" xfId="59" applyFont="1" applyBorder="1" applyAlignment="1">
      <alignment horizontal="center" vertical="center" wrapText="1"/>
    </xf>
    <xf numFmtId="0" fontId="37" fillId="38" borderId="6" xfId="59" applyFont="1" applyFill="1" applyBorder="1" applyAlignment="1">
      <alignment horizontal="center" vertical="center" wrapText="1"/>
    </xf>
    <xf numFmtId="0" fontId="37" fillId="29" borderId="232" xfId="59" applyFont="1" applyFill="1" applyBorder="1" applyAlignment="1">
      <alignment horizontal="center" vertical="center"/>
    </xf>
    <xf numFmtId="0" fontId="37" fillId="0" borderId="232" xfId="59" applyFont="1" applyBorder="1" applyAlignment="1">
      <alignment horizontal="center" vertical="center"/>
    </xf>
    <xf numFmtId="0" fontId="37" fillId="31" borderId="6" xfId="59" applyFont="1" applyFill="1" applyBorder="1" applyAlignment="1">
      <alignment horizontal="center" vertical="center"/>
    </xf>
    <xf numFmtId="0" fontId="37" fillId="38" borderId="6" xfId="59" applyFont="1" applyFill="1" applyBorder="1" applyAlignment="1">
      <alignment horizontal="center" vertical="center"/>
    </xf>
    <xf numFmtId="0" fontId="61" fillId="35" borderId="6" xfId="158" applyFont="1" applyFill="1" applyBorder="1">
      <alignment vertical="center"/>
    </xf>
    <xf numFmtId="0" fontId="52" fillId="0" borderId="227" xfId="59" applyFont="1" applyBorder="1" applyAlignment="1">
      <alignment horizontal="center" vertical="center" wrapText="1"/>
    </xf>
    <xf numFmtId="0" fontId="52" fillId="0" borderId="286" xfId="59" applyFont="1" applyBorder="1" applyAlignment="1">
      <alignment horizontal="center" vertical="center" wrapText="1"/>
    </xf>
    <xf numFmtId="0" fontId="52" fillId="0" borderId="151" xfId="151" applyFont="1" applyBorder="1" applyAlignment="1">
      <alignment horizontal="center" vertical="center" wrapText="1"/>
    </xf>
    <xf numFmtId="0" fontId="52" fillId="0" borderId="149" xfId="151" applyFont="1" applyBorder="1" applyAlignment="1">
      <alignment horizontal="center" vertical="center" wrapText="1"/>
    </xf>
    <xf numFmtId="0" fontId="52" fillId="0" borderId="150" xfId="151" applyFont="1" applyBorder="1" applyAlignment="1">
      <alignment horizontal="center" vertical="center" wrapText="1"/>
    </xf>
    <xf numFmtId="179" fontId="118" fillId="0" borderId="6" xfId="158" quotePrefix="1" applyNumberFormat="1" applyFont="1" applyBorder="1">
      <alignment vertical="center"/>
    </xf>
    <xf numFmtId="0" fontId="75" fillId="0" borderId="6" xfId="158" applyFont="1" applyBorder="1" applyAlignment="1">
      <alignment horizontal="right" vertical="center"/>
    </xf>
    <xf numFmtId="0" fontId="52" fillId="29" borderId="7" xfId="59" applyFont="1" applyFill="1" applyBorder="1" applyAlignment="1">
      <alignment horizontal="right" vertical="center"/>
    </xf>
    <xf numFmtId="0" fontId="52" fillId="29" borderId="224" xfId="59" applyFont="1" applyFill="1" applyBorder="1" applyAlignment="1">
      <alignment horizontal="right" vertical="center"/>
    </xf>
    <xf numFmtId="0" fontId="52" fillId="29" borderId="223" xfId="59" applyFont="1" applyFill="1" applyBorder="1" applyAlignment="1">
      <alignment horizontal="right" vertical="center"/>
    </xf>
    <xf numFmtId="179" fontId="52" fillId="0" borderId="228" xfId="59" applyNumberFormat="1" applyFont="1" applyBorder="1" applyAlignment="1">
      <alignment horizontal="center" vertical="center"/>
    </xf>
    <xf numFmtId="179" fontId="52" fillId="0" borderId="238" xfId="59" applyNumberFormat="1" applyFont="1" applyBorder="1" applyAlignment="1">
      <alignment horizontal="center" vertical="center"/>
    </xf>
    <xf numFmtId="0" fontId="51" fillId="0" borderId="286" xfId="143" applyFont="1" applyBorder="1" applyAlignment="1">
      <alignment horizontal="left" vertical="top"/>
    </xf>
    <xf numFmtId="0" fontId="51" fillId="0" borderId="5" xfId="143" applyFont="1" applyBorder="1" applyAlignment="1">
      <alignment horizontal="left" vertical="top"/>
    </xf>
    <xf numFmtId="0" fontId="165" fillId="0" borderId="0" xfId="143" applyFont="1" applyAlignment="1">
      <alignment horizontal="center"/>
    </xf>
    <xf numFmtId="0" fontId="190" fillId="0" borderId="7" xfId="143" applyFont="1" applyBorder="1" applyAlignment="1">
      <alignment horizontal="center" vertical="center"/>
    </xf>
    <xf numFmtId="0" fontId="190" fillId="0" borderId="223" xfId="143" applyFont="1" applyBorder="1" applyAlignment="1">
      <alignment horizontal="center" vertical="center"/>
    </xf>
    <xf numFmtId="0" fontId="54" fillId="0" borderId="286" xfId="143" applyFont="1" applyBorder="1" applyAlignment="1">
      <alignment horizontal="center"/>
    </xf>
    <xf numFmtId="0" fontId="54" fillId="0" borderId="0" xfId="143" applyFont="1" applyAlignment="1">
      <alignment horizontal="center"/>
    </xf>
    <xf numFmtId="0" fontId="54" fillId="0" borderId="5" xfId="143" applyFont="1" applyBorder="1" applyAlignment="1">
      <alignment horizontal="center"/>
    </xf>
    <xf numFmtId="0" fontId="32" fillId="0" borderId="7" xfId="43" applyFont="1" applyBorder="1" applyAlignment="1">
      <alignment horizontal="distributed" vertical="center" justifyLastLine="1"/>
    </xf>
    <xf numFmtId="0" fontId="32" fillId="0" borderId="9" xfId="43" applyFont="1" applyBorder="1" applyAlignment="1">
      <alignment horizontal="distributed" vertical="center" justifyLastLine="1"/>
    </xf>
    <xf numFmtId="0" fontId="32" fillId="0" borderId="0" xfId="43" applyFont="1" applyAlignment="1">
      <alignment horizontal="center" vertical="center"/>
    </xf>
    <xf numFmtId="0" fontId="32" fillId="0" borderId="55" xfId="43" applyFont="1" applyBorder="1" applyAlignment="1">
      <alignment horizontal="distributed" vertical="center" justifyLastLine="1"/>
    </xf>
    <xf numFmtId="0" fontId="32" fillId="0" borderId="57" xfId="43" applyFont="1" applyBorder="1" applyAlignment="1">
      <alignment horizontal="distributed" vertical="center" justifyLastLine="1"/>
    </xf>
    <xf numFmtId="0" fontId="32" fillId="0" borderId="76" xfId="43" applyFont="1" applyBorder="1" applyAlignment="1">
      <alignment horizontal="distributed" vertical="center" justifyLastLine="1"/>
    </xf>
    <xf numFmtId="0" fontId="32" fillId="0" borderId="93" xfId="43" applyFont="1" applyBorder="1" applyAlignment="1">
      <alignment horizontal="distributed" vertical="center" justifyLastLine="1"/>
    </xf>
    <xf numFmtId="0" fontId="192" fillId="0" borderId="7" xfId="163" applyFont="1" applyBorder="1" applyAlignment="1">
      <alignment horizontal="left" vertical="center"/>
    </xf>
    <xf numFmtId="0" fontId="192" fillId="0" borderId="224" xfId="163" applyFont="1" applyBorder="1" applyAlignment="1">
      <alignment horizontal="left" vertical="center"/>
    </xf>
    <xf numFmtId="0" fontId="192" fillId="0" borderId="223" xfId="163" applyFont="1" applyBorder="1" applyAlignment="1">
      <alignment horizontal="left" vertical="center"/>
    </xf>
    <xf numFmtId="0" fontId="192" fillId="0" borderId="6" xfId="163" applyFont="1" applyBorder="1" applyAlignment="1">
      <alignment horizontal="left" vertical="center"/>
    </xf>
    <xf numFmtId="0" fontId="192" fillId="24" borderId="0" xfId="163" applyFont="1" applyFill="1" applyAlignment="1">
      <alignment horizontal="center" vertical="top"/>
    </xf>
    <xf numFmtId="0" fontId="192" fillId="24" borderId="7" xfId="163" applyFont="1" applyFill="1" applyBorder="1" applyAlignment="1">
      <alignment horizontal="left" vertical="center"/>
    </xf>
    <xf numFmtId="0" fontId="192" fillId="24" borderId="224" xfId="163" applyFont="1" applyFill="1" applyBorder="1" applyAlignment="1">
      <alignment horizontal="left" vertical="center"/>
    </xf>
    <xf numFmtId="0" fontId="192" fillId="24" borderId="223" xfId="163" applyFont="1" applyFill="1" applyBorder="1" applyAlignment="1">
      <alignment horizontal="left" vertical="center"/>
    </xf>
    <xf numFmtId="0" fontId="192" fillId="24" borderId="6" xfId="163" applyFont="1" applyFill="1" applyBorder="1" applyAlignment="1">
      <alignment horizontal="left" vertical="center"/>
    </xf>
    <xf numFmtId="0" fontId="194" fillId="24" borderId="0" xfId="163" applyFont="1" applyFill="1" applyAlignment="1">
      <alignment horizontal="center" vertical="center"/>
    </xf>
    <xf numFmtId="0" fontId="192" fillId="24" borderId="0" xfId="163" applyFont="1" applyFill="1" applyAlignment="1">
      <alignment horizontal="center" vertical="center"/>
    </xf>
    <xf numFmtId="0" fontId="194" fillId="24" borderId="0" xfId="163" applyFont="1" applyFill="1" applyAlignment="1">
      <alignment horizontal="right"/>
    </xf>
    <xf numFmtId="0" fontId="196" fillId="24" borderId="0" xfId="163" applyFont="1" applyFill="1" applyAlignment="1">
      <alignment horizontal="left" vertical="center"/>
    </xf>
    <xf numFmtId="0" fontId="196" fillId="24" borderId="232" xfId="163" applyFont="1" applyFill="1" applyBorder="1" applyAlignment="1">
      <alignment horizontal="left" vertical="center"/>
    </xf>
    <xf numFmtId="0" fontId="196" fillId="24" borderId="226" xfId="163" applyFont="1" applyFill="1" applyBorder="1" applyAlignment="1">
      <alignment horizontal="left"/>
    </xf>
    <xf numFmtId="0" fontId="196" fillId="24" borderId="226" xfId="163" applyFont="1" applyFill="1" applyBorder="1" applyAlignment="1">
      <alignment horizontal="center" vertical="center"/>
    </xf>
    <xf numFmtId="0" fontId="196" fillId="24" borderId="232" xfId="163" applyFont="1" applyFill="1" applyBorder="1" applyAlignment="1">
      <alignment horizontal="center" vertical="center"/>
    </xf>
    <xf numFmtId="0" fontId="193" fillId="24" borderId="232" xfId="163" applyFont="1" applyFill="1" applyBorder="1" applyAlignment="1">
      <alignment horizontal="center"/>
    </xf>
    <xf numFmtId="0" fontId="6" fillId="0" borderId="6" xfId="73" applyBorder="1" applyAlignment="1">
      <alignment horizontal="center" vertical="center"/>
    </xf>
    <xf numFmtId="0" fontId="88" fillId="0" borderId="0" xfId="73" applyFont="1" applyAlignment="1">
      <alignment horizontal="center" vertical="center"/>
    </xf>
    <xf numFmtId="0" fontId="89" fillId="0" borderId="0" xfId="73" applyFont="1" applyAlignment="1">
      <alignment horizontal="center" vertical="center"/>
    </xf>
    <xf numFmtId="0" fontId="90" fillId="0" borderId="6" xfId="73" applyFont="1" applyBorder="1" applyAlignment="1">
      <alignment horizontal="center" vertical="center" wrapText="1"/>
    </xf>
    <xf numFmtId="0" fontId="91" fillId="0" borderId="6" xfId="73" applyFont="1" applyBorder="1" applyAlignment="1">
      <alignment horizontal="center" vertical="center" wrapText="1"/>
    </xf>
    <xf numFmtId="0" fontId="6" fillId="0" borderId="4" xfId="73" applyBorder="1">
      <alignment vertical="center"/>
    </xf>
    <xf numFmtId="0" fontId="6" fillId="0" borderId="0" xfId="73">
      <alignment vertical="center"/>
    </xf>
    <xf numFmtId="0" fontId="6" fillId="0" borderId="5" xfId="73" applyBorder="1">
      <alignment vertical="center"/>
    </xf>
    <xf numFmtId="0" fontId="6" fillId="0" borderId="4" xfId="73" applyBorder="1" applyAlignment="1">
      <alignment vertical="top"/>
    </xf>
    <xf numFmtId="0" fontId="6" fillId="0" borderId="0" xfId="73" applyAlignment="1">
      <alignment vertical="top"/>
    </xf>
    <xf numFmtId="0" fontId="6" fillId="0" borderId="5" xfId="73" applyBorder="1" applyAlignment="1">
      <alignment vertical="top"/>
    </xf>
    <xf numFmtId="0" fontId="6" fillId="0" borderId="17" xfId="73" applyBorder="1" applyAlignment="1">
      <alignment vertical="top"/>
    </xf>
    <xf numFmtId="0" fontId="6" fillId="0" borderId="15" xfId="73" applyBorder="1" applyAlignment="1">
      <alignment vertical="top"/>
    </xf>
    <xf numFmtId="0" fontId="6" fillId="0" borderId="16" xfId="73" applyBorder="1" applyAlignment="1">
      <alignment vertical="top"/>
    </xf>
    <xf numFmtId="0" fontId="7" fillId="0" borderId="7" xfId="166" applyBorder="1" applyAlignment="1">
      <alignment horizontal="center"/>
    </xf>
    <xf numFmtId="0" fontId="7" fillId="0" borderId="224" xfId="166" applyBorder="1" applyAlignment="1">
      <alignment horizontal="center"/>
    </xf>
    <xf numFmtId="0" fontId="7" fillId="0" borderId="223" xfId="166" applyBorder="1" applyAlignment="1">
      <alignment horizontal="center"/>
    </xf>
    <xf numFmtId="0" fontId="7" fillId="0" borderId="0" xfId="166" applyAlignment="1">
      <alignment horizontal="center"/>
    </xf>
    <xf numFmtId="0" fontId="0" fillId="0" borderId="232" xfId="166" applyFont="1" applyBorder="1" applyAlignment="1">
      <alignment horizontal="center"/>
    </xf>
    <xf numFmtId="0" fontId="7" fillId="0" borderId="232" xfId="166" applyBorder="1" applyAlignment="1">
      <alignment horizontal="center"/>
    </xf>
    <xf numFmtId="0" fontId="7" fillId="0" borderId="227" xfId="166" applyBorder="1" applyAlignment="1">
      <alignment horizontal="center" vertical="center"/>
    </xf>
    <xf numFmtId="0" fontId="7" fillId="0" borderId="225" xfId="166" applyBorder="1" applyAlignment="1">
      <alignment horizontal="center" vertical="center"/>
    </xf>
    <xf numFmtId="0" fontId="7" fillId="0" borderId="286" xfId="166" applyBorder="1" applyAlignment="1">
      <alignment horizontal="center" vertical="center"/>
    </xf>
    <xf numFmtId="0" fontId="7" fillId="0" borderId="5" xfId="166" applyBorder="1" applyAlignment="1">
      <alignment horizontal="center" vertical="center"/>
    </xf>
    <xf numFmtId="0" fontId="7" fillId="0" borderId="234" xfId="166" applyBorder="1" applyAlignment="1">
      <alignment horizontal="center" vertical="center"/>
    </xf>
    <xf numFmtId="0" fontId="7" fillId="0" borderId="233" xfId="166" applyBorder="1" applyAlignment="1">
      <alignment horizontal="center" vertical="center"/>
    </xf>
    <xf numFmtId="0" fontId="7" fillId="0" borderId="227" xfId="166" applyBorder="1" applyAlignment="1">
      <alignment horizontal="left" vertical="top"/>
    </xf>
    <xf numFmtId="0" fontId="7" fillId="0" borderId="226" xfId="166" applyBorder="1" applyAlignment="1">
      <alignment horizontal="left" vertical="top"/>
    </xf>
    <xf numFmtId="0" fontId="7" fillId="0" borderId="225" xfId="166" applyBorder="1" applyAlignment="1">
      <alignment horizontal="left" vertical="top"/>
    </xf>
    <xf numFmtId="0" fontId="7" fillId="0" borderId="234" xfId="166" applyBorder="1" applyAlignment="1">
      <alignment horizontal="left" vertical="top"/>
    </xf>
    <xf numFmtId="0" fontId="7" fillId="0" borderId="232" xfId="166" applyBorder="1" applyAlignment="1">
      <alignment horizontal="left" vertical="top"/>
    </xf>
    <xf numFmtId="0" fontId="7" fillId="0" borderId="233" xfId="166" applyBorder="1" applyAlignment="1">
      <alignment horizontal="left" vertical="top"/>
    </xf>
    <xf numFmtId="0" fontId="7" fillId="0" borderId="227" xfId="166" applyBorder="1" applyAlignment="1">
      <alignment vertical="center" wrapText="1"/>
    </xf>
    <xf numFmtId="0" fontId="7" fillId="0" borderId="226" xfId="166" applyBorder="1" applyAlignment="1">
      <alignment vertical="center" wrapText="1"/>
    </xf>
    <xf numFmtId="0" fontId="7" fillId="0" borderId="225" xfId="166" applyBorder="1" applyAlignment="1">
      <alignment vertical="center" wrapText="1"/>
    </xf>
    <xf numFmtId="0" fontId="7" fillId="0" borderId="234" xfId="166" applyBorder="1" applyAlignment="1">
      <alignment vertical="center" wrapText="1"/>
    </xf>
    <xf numFmtId="0" fontId="7" fillId="0" borderId="232" xfId="166" applyBorder="1" applyAlignment="1">
      <alignment vertical="center" wrapText="1"/>
    </xf>
    <xf numFmtId="0" fontId="7" fillId="0" borderId="233" xfId="166" applyBorder="1" applyAlignment="1">
      <alignment vertical="center" wrapText="1"/>
    </xf>
    <xf numFmtId="0" fontId="7" fillId="0" borderId="227" xfId="166" applyBorder="1" applyAlignment="1">
      <alignment vertical="top"/>
    </xf>
    <xf numFmtId="0" fontId="7" fillId="0" borderId="226" xfId="166" applyBorder="1" applyAlignment="1">
      <alignment vertical="top"/>
    </xf>
    <xf numFmtId="0" fontId="7" fillId="0" borderId="225" xfId="166" applyBorder="1" applyAlignment="1">
      <alignment vertical="top"/>
    </xf>
    <xf numFmtId="0" fontId="7" fillId="0" borderId="234" xfId="166" applyBorder="1" applyAlignment="1">
      <alignment vertical="top"/>
    </xf>
    <xf numFmtId="0" fontId="7" fillId="0" borderId="232" xfId="166" applyBorder="1" applyAlignment="1">
      <alignment vertical="top"/>
    </xf>
    <xf numFmtId="0" fontId="7" fillId="0" borderId="233" xfId="166" applyBorder="1" applyAlignment="1">
      <alignment vertical="top"/>
    </xf>
    <xf numFmtId="0" fontId="7" fillId="0" borderId="286" xfId="166" applyBorder="1" applyAlignment="1">
      <alignment vertical="top"/>
    </xf>
    <xf numFmtId="0" fontId="7" fillId="0" borderId="0" xfId="166" applyAlignment="1">
      <alignment vertical="top"/>
    </xf>
    <xf numFmtId="0" fontId="7" fillId="0" borderId="5" xfId="166" applyBorder="1" applyAlignment="1">
      <alignment vertical="top"/>
    </xf>
    <xf numFmtId="0" fontId="7" fillId="0" borderId="286" xfId="166" applyBorder="1" applyAlignment="1">
      <alignment vertical="center" wrapText="1"/>
    </xf>
    <xf numFmtId="0" fontId="7" fillId="0" borderId="0" xfId="166" applyAlignment="1">
      <alignment vertical="center" wrapText="1"/>
    </xf>
    <xf numFmtId="0" fontId="7" fillId="0" borderId="5" xfId="166" applyBorder="1" applyAlignment="1">
      <alignment vertical="center" wrapText="1"/>
    </xf>
    <xf numFmtId="0" fontId="7" fillId="0" borderId="227" xfId="166" applyBorder="1" applyAlignment="1">
      <alignment vertical="center"/>
    </xf>
    <xf numFmtId="0" fontId="7" fillId="0" borderId="226" xfId="166" applyBorder="1" applyAlignment="1">
      <alignment vertical="center"/>
    </xf>
    <xf numFmtId="0" fontId="7" fillId="0" borderId="225" xfId="166" applyBorder="1" applyAlignment="1">
      <alignment vertical="center"/>
    </xf>
    <xf numFmtId="0" fontId="7" fillId="0" borderId="234" xfId="166" applyBorder="1" applyAlignment="1">
      <alignment vertical="center"/>
    </xf>
    <xf numFmtId="0" fontId="7" fillId="0" borderId="232" xfId="166" applyBorder="1" applyAlignment="1">
      <alignment vertical="center"/>
    </xf>
    <xf numFmtId="0" fontId="7" fillId="0" borderId="233" xfId="166" applyBorder="1" applyAlignment="1">
      <alignment vertical="center"/>
    </xf>
    <xf numFmtId="0" fontId="7" fillId="0" borderId="226" xfId="166" applyBorder="1" applyAlignment="1">
      <alignment horizontal="center" vertical="center"/>
    </xf>
    <xf numFmtId="0" fontId="7" fillId="0" borderId="232" xfId="166" applyBorder="1" applyAlignment="1">
      <alignment horizontal="center" vertical="center"/>
    </xf>
    <xf numFmtId="0" fontId="7" fillId="0" borderId="7" xfId="166" applyBorder="1" applyAlignment="1">
      <alignment horizontal="left"/>
    </xf>
    <xf numFmtId="0" fontId="7" fillId="0" borderId="224" xfId="166" applyBorder="1" applyAlignment="1">
      <alignment horizontal="left"/>
    </xf>
    <xf numFmtId="0" fontId="7" fillId="0" borderId="223" xfId="166" applyBorder="1" applyAlignment="1">
      <alignment horizontal="left"/>
    </xf>
    <xf numFmtId="0" fontId="7" fillId="0" borderId="227" xfId="166" applyBorder="1" applyAlignment="1">
      <alignment horizontal="center"/>
    </xf>
    <xf numFmtId="0" fontId="7" fillId="0" borderId="226" xfId="166" applyBorder="1" applyAlignment="1">
      <alignment horizontal="center"/>
    </xf>
    <xf numFmtId="0" fontId="7" fillId="0" borderId="225" xfId="166" applyBorder="1" applyAlignment="1">
      <alignment horizontal="center"/>
    </xf>
    <xf numFmtId="0" fontId="7" fillId="0" borderId="234" xfId="166" applyBorder="1" applyAlignment="1">
      <alignment horizontal="center"/>
    </xf>
    <xf numFmtId="0" fontId="7" fillId="0" borderId="233" xfId="166" applyBorder="1" applyAlignment="1">
      <alignment horizontal="center"/>
    </xf>
    <xf numFmtId="0" fontId="35" fillId="0" borderId="0" xfId="167" applyFont="1" applyAlignment="1">
      <alignment horizontal="center" vertical="center"/>
    </xf>
    <xf numFmtId="0" fontId="45" fillId="0" borderId="48" xfId="168" applyFont="1" applyBorder="1" applyAlignment="1">
      <alignment horizontal="center" vertical="center"/>
    </xf>
    <xf numFmtId="0" fontId="45" fillId="0" borderId="39" xfId="168" applyFont="1" applyBorder="1" applyAlignment="1">
      <alignment horizontal="center" vertical="center"/>
    </xf>
    <xf numFmtId="0" fontId="45" fillId="0" borderId="49" xfId="168" applyFont="1" applyBorder="1" applyAlignment="1">
      <alignment horizontal="center" vertical="center"/>
    </xf>
    <xf numFmtId="0" fontId="45" fillId="41" borderId="31" xfId="168" applyFont="1" applyFill="1" applyBorder="1" applyAlignment="1">
      <alignment horizontal="center" vertical="center"/>
    </xf>
    <xf numFmtId="0" fontId="45" fillId="41" borderId="27" xfId="168" applyFont="1" applyFill="1" applyBorder="1" applyAlignment="1">
      <alignment horizontal="center" vertical="center"/>
    </xf>
    <xf numFmtId="0" fontId="45" fillId="41" borderId="129" xfId="168" applyFont="1" applyFill="1" applyBorder="1" applyAlignment="1">
      <alignment horizontal="center" vertical="center"/>
    </xf>
    <xf numFmtId="0" fontId="45" fillId="28" borderId="54" xfId="167" applyFont="1" applyFill="1" applyBorder="1" applyAlignment="1">
      <alignment horizontal="center" vertical="center" textRotation="255"/>
    </xf>
    <xf numFmtId="0" fontId="45" fillId="28" borderId="60" xfId="167" applyFont="1" applyFill="1" applyBorder="1" applyAlignment="1">
      <alignment horizontal="center" vertical="center" textRotation="255"/>
    </xf>
    <xf numFmtId="0" fontId="45" fillId="28" borderId="119" xfId="167" applyFont="1" applyFill="1" applyBorder="1" applyAlignment="1">
      <alignment horizontal="center" vertical="center" textRotation="255"/>
    </xf>
    <xf numFmtId="0" fontId="45" fillId="0" borderId="55" xfId="167" applyFont="1" applyBorder="1" applyAlignment="1">
      <alignment vertical="center" wrapText="1"/>
    </xf>
    <xf numFmtId="0" fontId="45" fillId="0" borderId="56" xfId="62" applyFont="1" applyBorder="1" applyAlignment="1">
      <alignment vertical="center" wrapText="1"/>
    </xf>
    <xf numFmtId="0" fontId="45" fillId="0" borderId="7" xfId="167" applyFont="1" applyBorder="1" applyAlignment="1">
      <alignment vertical="center" wrapText="1"/>
    </xf>
    <xf numFmtId="0" fontId="45" fillId="0" borderId="224" xfId="62" applyFont="1" applyBorder="1" applyAlignment="1">
      <alignment vertical="center" wrapText="1"/>
    </xf>
    <xf numFmtId="0" fontId="45" fillId="0" borderId="7" xfId="168" applyFont="1" applyBorder="1" applyAlignment="1">
      <alignment vertical="center" wrapText="1"/>
    </xf>
    <xf numFmtId="0" fontId="45" fillId="0" borderId="227" xfId="168" applyFont="1" applyBorder="1" applyAlignment="1">
      <alignment vertical="center" wrapText="1"/>
    </xf>
    <xf numFmtId="0" fontId="45" fillId="0" borderId="286" xfId="62" applyFont="1" applyBorder="1" applyAlignment="1">
      <alignment vertical="center" wrapText="1"/>
    </xf>
    <xf numFmtId="0" fontId="45" fillId="0" borderId="234" xfId="62" applyFont="1" applyBorder="1" applyAlignment="1">
      <alignment vertical="center" wrapText="1"/>
    </xf>
    <xf numFmtId="0" fontId="45" fillId="0" borderId="76" xfId="168" applyFont="1" applyBorder="1" applyAlignment="1">
      <alignment horizontal="center" vertical="center"/>
    </xf>
    <xf numFmtId="0" fontId="7" fillId="0" borderId="77" xfId="62" applyBorder="1" applyAlignment="1">
      <alignment horizontal="center" vertical="center"/>
    </xf>
    <xf numFmtId="0" fontId="45" fillId="42" borderId="48" xfId="167" applyFont="1" applyFill="1" applyBorder="1" applyAlignment="1">
      <alignment horizontal="center" vertical="center"/>
    </xf>
    <xf numFmtId="0" fontId="45" fillId="42" borderId="39" xfId="167" applyFont="1" applyFill="1" applyBorder="1" applyAlignment="1">
      <alignment horizontal="center" vertical="center"/>
    </xf>
    <xf numFmtId="0" fontId="45" fillId="42" borderId="49" xfId="167" applyFont="1" applyFill="1" applyBorder="1" applyAlignment="1">
      <alignment horizontal="center" vertical="center"/>
    </xf>
    <xf numFmtId="0" fontId="45" fillId="40" borderId="95" xfId="167" applyFont="1" applyFill="1" applyBorder="1" applyAlignment="1">
      <alignment vertical="center" textRotation="255"/>
    </xf>
    <xf numFmtId="0" fontId="45" fillId="40" borderId="50" xfId="167" applyFont="1" applyFill="1" applyBorder="1" applyAlignment="1">
      <alignment vertical="center" textRotation="255"/>
    </xf>
    <xf numFmtId="0" fontId="45" fillId="40" borderId="273" xfId="167" applyFont="1" applyFill="1" applyBorder="1" applyAlignment="1">
      <alignment vertical="center" textRotation="255"/>
    </xf>
    <xf numFmtId="0" fontId="45" fillId="40" borderId="113" xfId="167" applyFont="1" applyFill="1" applyBorder="1" applyAlignment="1">
      <alignment vertical="center" textRotation="255"/>
    </xf>
    <xf numFmtId="0" fontId="45" fillId="0" borderId="55" xfId="167" applyFont="1" applyBorder="1" applyAlignment="1">
      <alignment vertical="center"/>
    </xf>
    <xf numFmtId="0" fontId="45" fillId="0" borderId="56" xfId="62" applyFont="1" applyBorder="1" applyAlignment="1">
      <alignment vertical="center"/>
    </xf>
    <xf numFmtId="0" fontId="45" fillId="0" borderId="7" xfId="167" applyFont="1" applyBorder="1" applyAlignment="1">
      <alignment vertical="center"/>
    </xf>
    <xf numFmtId="0" fontId="45" fillId="0" borderId="224" xfId="62" applyFont="1" applyBorder="1" applyAlignment="1">
      <alignment vertical="center"/>
    </xf>
    <xf numFmtId="0" fontId="45" fillId="0" borderId="64" xfId="62" applyFont="1" applyBorder="1" applyAlignment="1">
      <alignment vertical="center"/>
    </xf>
    <xf numFmtId="0" fontId="45" fillId="0" borderId="76" xfId="167" applyFont="1" applyBorder="1" applyAlignment="1">
      <alignment horizontal="center" vertical="center"/>
    </xf>
    <xf numFmtId="0" fontId="35" fillId="0" borderId="0" xfId="43" applyFont="1" applyAlignment="1">
      <alignment horizontal="center" vertical="center"/>
    </xf>
    <xf numFmtId="0" fontId="92" fillId="0" borderId="0" xfId="43" applyFont="1" applyAlignment="1">
      <alignment horizontal="left" vertical="center" wrapText="1"/>
    </xf>
    <xf numFmtId="0" fontId="7" fillId="26" borderId="124" xfId="43" applyFill="1" applyBorder="1" applyAlignment="1">
      <alignment horizontal="center" vertical="center" wrapText="1"/>
    </xf>
    <xf numFmtId="0" fontId="7" fillId="26" borderId="56" xfId="43" applyFill="1" applyBorder="1" applyAlignment="1">
      <alignment horizontal="center" vertical="center" wrapText="1"/>
    </xf>
    <xf numFmtId="0" fontId="7" fillId="26" borderId="57" xfId="43" applyFill="1" applyBorder="1" applyAlignment="1">
      <alignment horizontal="center" vertical="center" wrapText="1"/>
    </xf>
    <xf numFmtId="0" fontId="43" fillId="0" borderId="55" xfId="43" applyFont="1" applyBorder="1" applyAlignment="1">
      <alignment horizontal="center" vertical="center"/>
    </xf>
    <xf numFmtId="0" fontId="43" fillId="0" borderId="56" xfId="43" applyFont="1" applyBorder="1" applyAlignment="1">
      <alignment horizontal="center" vertical="center"/>
    </xf>
    <xf numFmtId="0" fontId="43" fillId="0" borderId="115" xfId="43" applyFont="1" applyBorder="1" applyAlignment="1">
      <alignment horizontal="center" vertical="center"/>
    </xf>
    <xf numFmtId="0" fontId="7" fillId="26" borderId="28" xfId="43" applyFill="1" applyBorder="1" applyAlignment="1">
      <alignment horizontal="center" vertical="center" wrapText="1"/>
    </xf>
    <xf numFmtId="0" fontId="7" fillId="26" borderId="29" xfId="43" applyFill="1" applyBorder="1" applyAlignment="1">
      <alignment horizontal="center" vertical="center" wrapText="1"/>
    </xf>
    <xf numFmtId="0" fontId="7" fillId="26" borderId="98" xfId="43" applyFill="1" applyBorder="1" applyAlignment="1">
      <alignment horizontal="center" vertical="center" wrapText="1"/>
    </xf>
    <xf numFmtId="0" fontId="7" fillId="26" borderId="91" xfId="43" applyFill="1" applyBorder="1" applyAlignment="1">
      <alignment horizontal="center" vertical="center" wrapText="1"/>
    </xf>
    <xf numFmtId="0" fontId="7" fillId="26" borderId="15" xfId="43" applyFill="1" applyBorder="1" applyAlignment="1">
      <alignment horizontal="center" vertical="center" wrapText="1"/>
    </xf>
    <xf numFmtId="0" fontId="7" fillId="26" borderId="16" xfId="43" applyFill="1" applyBorder="1" applyAlignment="1">
      <alignment horizontal="center" vertical="center" wrapText="1"/>
    </xf>
    <xf numFmtId="0" fontId="43" fillId="0" borderId="58" xfId="43" applyFont="1" applyBorder="1" applyAlignment="1">
      <alignment horizontal="center" vertical="center"/>
    </xf>
    <xf numFmtId="0" fontId="43" fillId="0" borderId="29" xfId="43" applyFont="1" applyBorder="1" applyAlignment="1">
      <alignment horizontal="center" vertical="center"/>
    </xf>
    <xf numFmtId="0" fontId="43" fillId="0" borderId="59" xfId="43" applyFont="1" applyBorder="1" applyAlignment="1">
      <alignment horizontal="center" vertical="center"/>
    </xf>
    <xf numFmtId="0" fontId="43" fillId="0" borderId="17" xfId="43" applyFont="1" applyBorder="1" applyAlignment="1">
      <alignment horizontal="center" vertical="center"/>
    </xf>
    <xf numFmtId="0" fontId="43" fillId="0" borderId="15" xfId="43" applyFont="1" applyBorder="1" applyAlignment="1">
      <alignment horizontal="center" vertical="center"/>
    </xf>
    <xf numFmtId="0" fontId="43" fillId="0" borderId="61" xfId="43" applyFont="1" applyBorder="1" applyAlignment="1">
      <alignment horizontal="center" vertical="center"/>
    </xf>
    <xf numFmtId="0" fontId="7" fillId="26" borderId="89" xfId="43" applyFill="1" applyBorder="1" applyAlignment="1">
      <alignment horizontal="center" vertical="center" wrapText="1"/>
    </xf>
    <xf numFmtId="0" fontId="7" fillId="26" borderId="8" xfId="43" applyFill="1" applyBorder="1" applyAlignment="1">
      <alignment horizontal="center" vertical="center" wrapText="1"/>
    </xf>
    <xf numFmtId="0" fontId="7" fillId="26" borderId="9" xfId="43" applyFill="1" applyBorder="1" applyAlignment="1">
      <alignment horizontal="center" vertical="center" wrapText="1"/>
    </xf>
    <xf numFmtId="0" fontId="43" fillId="0" borderId="7" xfId="43" applyFont="1" applyBorder="1" applyAlignment="1">
      <alignment horizontal="center" vertical="center"/>
    </xf>
    <xf numFmtId="0" fontId="43" fillId="0" borderId="8" xfId="43" applyFont="1" applyBorder="1" applyAlignment="1">
      <alignment horizontal="center" vertical="center"/>
    </xf>
    <xf numFmtId="0" fontId="43" fillId="0" borderId="64" xfId="43" applyFont="1" applyBorder="1" applyAlignment="1">
      <alignment horizontal="center" vertical="center"/>
    </xf>
    <xf numFmtId="0" fontId="74" fillId="26" borderId="90" xfId="43" applyFont="1" applyFill="1" applyBorder="1" applyAlignment="1">
      <alignment horizontal="center" vertical="center" wrapText="1"/>
    </xf>
    <xf numFmtId="0" fontId="74" fillId="26" borderId="2" xfId="43" applyFont="1" applyFill="1" applyBorder="1" applyAlignment="1">
      <alignment horizontal="center" vertical="center" wrapText="1"/>
    </xf>
    <xf numFmtId="0" fontId="74" fillId="26" borderId="3" xfId="43" applyFont="1" applyFill="1" applyBorder="1" applyAlignment="1">
      <alignment horizontal="center" vertical="center" wrapText="1"/>
    </xf>
    <xf numFmtId="0" fontId="74" fillId="26" borderId="30" xfId="43" applyFont="1" applyFill="1" applyBorder="1" applyAlignment="1">
      <alignment horizontal="center" vertical="center" wrapText="1"/>
    </xf>
    <xf numFmtId="0" fontId="74" fillId="26" borderId="0" xfId="43" applyFont="1" applyFill="1" applyAlignment="1">
      <alignment horizontal="center" vertical="center" wrapText="1"/>
    </xf>
    <xf numFmtId="0" fontId="74" fillId="26" borderId="5" xfId="43" applyFont="1" applyFill="1" applyBorder="1" applyAlignment="1">
      <alignment horizontal="center" vertical="center" wrapText="1"/>
    </xf>
    <xf numFmtId="0" fontId="74" fillId="26" borderId="31" xfId="43" applyFont="1" applyFill="1" applyBorder="1" applyAlignment="1">
      <alignment horizontal="center" vertical="center" wrapText="1"/>
    </xf>
    <xf numFmtId="0" fontId="74" fillId="26" borderId="27" xfId="43" applyFont="1" applyFill="1" applyBorder="1" applyAlignment="1">
      <alignment horizontal="center" vertical="center" wrapText="1"/>
    </xf>
    <xf numFmtId="0" fontId="74" fillId="26" borderId="73" xfId="43" applyFont="1" applyFill="1" applyBorder="1" applyAlignment="1">
      <alignment horizontal="center" vertical="center" wrapText="1"/>
    </xf>
    <xf numFmtId="0" fontId="43" fillId="0" borderId="1" xfId="43" applyFont="1" applyBorder="1" applyAlignment="1">
      <alignment horizontal="left" vertical="center"/>
    </xf>
    <xf numFmtId="0" fontId="43" fillId="0" borderId="2" xfId="43" applyFont="1" applyBorder="1" applyAlignment="1">
      <alignment horizontal="left" vertical="center"/>
    </xf>
    <xf numFmtId="0" fontId="43" fillId="0" borderId="62" xfId="43" applyFont="1" applyBorder="1" applyAlignment="1">
      <alignment horizontal="left" vertical="center"/>
    </xf>
    <xf numFmtId="0" fontId="43" fillId="0" borderId="4" xfId="43" applyFont="1" applyBorder="1" applyAlignment="1">
      <alignment horizontal="center" vertical="center"/>
    </xf>
    <xf numFmtId="0" fontId="43" fillId="0" borderId="0" xfId="43" applyFont="1" applyAlignment="1">
      <alignment horizontal="center" vertical="center"/>
    </xf>
    <xf numFmtId="0" fontId="43" fillId="0" borderId="63" xfId="43" applyFont="1" applyBorder="1" applyAlignment="1">
      <alignment horizontal="center" vertical="center"/>
    </xf>
    <xf numFmtId="0" fontId="43" fillId="0" borderId="168" xfId="43" applyFont="1" applyBorder="1" applyAlignment="1">
      <alignment horizontal="center" vertical="center"/>
    </xf>
    <xf numFmtId="0" fontId="43" fillId="0" borderId="27" xfId="43" applyFont="1" applyBorder="1" applyAlignment="1">
      <alignment horizontal="center" vertical="center"/>
    </xf>
    <xf numFmtId="0" fontId="43" fillId="0" borderId="129" xfId="43" applyFont="1" applyBorder="1" applyAlignment="1">
      <alignment horizontal="center" vertical="center"/>
    </xf>
    <xf numFmtId="0" fontId="7" fillId="26" borderId="92" xfId="43" applyFill="1" applyBorder="1" applyAlignment="1">
      <alignment horizontal="center" vertical="center" wrapText="1"/>
    </xf>
    <xf numFmtId="0" fontId="7" fillId="26" borderId="77" xfId="43" applyFill="1" applyBorder="1" applyAlignment="1">
      <alignment horizontal="center" vertical="center" wrapText="1"/>
    </xf>
    <xf numFmtId="0" fontId="7" fillId="26" borderId="93" xfId="43" applyFill="1" applyBorder="1" applyAlignment="1">
      <alignment horizontal="center" vertical="center" wrapText="1"/>
    </xf>
    <xf numFmtId="0" fontId="43" fillId="0" borderId="76" xfId="43" applyFont="1" applyBorder="1" applyAlignment="1">
      <alignment horizontal="center" vertical="center"/>
    </xf>
    <xf numFmtId="0" fontId="43" fillId="0" borderId="77" xfId="43" applyFont="1" applyBorder="1" applyAlignment="1">
      <alignment horizontal="center" vertical="center"/>
    </xf>
    <xf numFmtId="0" fontId="43" fillId="0" borderId="78" xfId="43" applyFont="1" applyBorder="1" applyAlignment="1">
      <alignment horizontal="center" vertical="center"/>
    </xf>
    <xf numFmtId="0" fontId="45" fillId="0" borderId="0" xfId="43" applyFont="1" applyAlignment="1">
      <alignment vertical="center" wrapText="1"/>
    </xf>
    <xf numFmtId="0" fontId="93" fillId="0" borderId="54" xfId="43" applyFont="1" applyBorder="1" applyAlignment="1">
      <alignment horizontal="center" vertical="center"/>
    </xf>
    <xf numFmtId="0" fontId="93" fillId="0" borderId="119" xfId="43" applyFont="1" applyBorder="1" applyAlignment="1">
      <alignment horizontal="center" vertical="center"/>
    </xf>
    <xf numFmtId="0" fontId="94" fillId="0" borderId="58" xfId="43" applyFont="1" applyBorder="1" applyAlignment="1">
      <alignment horizontal="left" vertical="center" wrapText="1"/>
    </xf>
    <xf numFmtId="0" fontId="43" fillId="0" borderId="29" xfId="43" applyFont="1" applyBorder="1" applyAlignment="1">
      <alignment horizontal="left" vertical="center"/>
    </xf>
    <xf numFmtId="0" fontId="43" fillId="0" borderId="168" xfId="43" applyFont="1" applyBorder="1" applyAlignment="1">
      <alignment horizontal="left" vertical="center"/>
    </xf>
    <xf numFmtId="0" fontId="43" fillId="0" borderId="27" xfId="43" applyFont="1" applyBorder="1" applyAlignment="1">
      <alignment horizontal="left" vertical="center"/>
    </xf>
    <xf numFmtId="0" fontId="94" fillId="0" borderId="55" xfId="43" applyFont="1" applyBorder="1" applyAlignment="1">
      <alignment horizontal="center" vertical="center"/>
    </xf>
    <xf numFmtId="0" fontId="94" fillId="0" borderId="56" xfId="43" applyFont="1" applyBorder="1" applyAlignment="1">
      <alignment horizontal="center" vertical="center"/>
    </xf>
    <xf numFmtId="0" fontId="94" fillId="0" borderId="57" xfId="43" applyFont="1" applyBorder="1" applyAlignment="1">
      <alignment horizontal="center" vertical="center"/>
    </xf>
    <xf numFmtId="0" fontId="94" fillId="0" borderId="115" xfId="43" applyFont="1" applyBorder="1" applyAlignment="1">
      <alignment horizontal="center" vertical="center"/>
    </xf>
    <xf numFmtId="0" fontId="41" fillId="0" borderId="76" xfId="43" applyFont="1" applyBorder="1" applyAlignment="1">
      <alignment horizontal="center" vertical="center"/>
    </xf>
    <xf numFmtId="0" fontId="41" fillId="0" borderId="77" xfId="43" applyFont="1" applyBorder="1" applyAlignment="1">
      <alignment horizontal="center" vertical="center"/>
    </xf>
    <xf numFmtId="0" fontId="41" fillId="0" borderId="93" xfId="43" applyFont="1" applyBorder="1" applyAlignment="1">
      <alignment horizontal="center" vertical="center"/>
    </xf>
    <xf numFmtId="0" fontId="93" fillId="0" borderId="60" xfId="43" applyFont="1" applyBorder="1" applyAlignment="1">
      <alignment horizontal="center" vertical="center"/>
    </xf>
    <xf numFmtId="0" fontId="43" fillId="0" borderId="58" xfId="43" applyFont="1" applyBorder="1" applyAlignment="1">
      <alignment horizontal="left" vertical="center" wrapText="1"/>
    </xf>
    <xf numFmtId="0" fontId="43" fillId="0" borderId="29" xfId="43" applyFont="1" applyBorder="1" applyAlignment="1">
      <alignment horizontal="left" vertical="center" wrapText="1"/>
    </xf>
    <xf numFmtId="0" fontId="43" fillId="0" borderId="4" xfId="43" applyFont="1" applyBorder="1" applyAlignment="1">
      <alignment horizontal="left" vertical="center" wrapText="1"/>
    </xf>
    <xf numFmtId="0" fontId="43" fillId="0" borderId="0" xfId="43" applyFont="1" applyAlignment="1">
      <alignment horizontal="left" vertical="center" wrapText="1"/>
    </xf>
    <xf numFmtId="0" fontId="43" fillId="0" borderId="168" xfId="43" applyFont="1" applyBorder="1" applyAlignment="1">
      <alignment horizontal="left" vertical="center" wrapText="1"/>
    </xf>
    <xf numFmtId="0" fontId="43" fillId="0" borderId="27" xfId="43" applyFont="1" applyBorder="1" applyAlignment="1">
      <alignment horizontal="left" vertical="center" wrapText="1"/>
    </xf>
    <xf numFmtId="0" fontId="41" fillId="0" borderId="7" xfId="43" applyFont="1" applyBorder="1" applyAlignment="1">
      <alignment horizontal="center" vertical="center"/>
    </xf>
    <xf numFmtId="0" fontId="41" fillId="0" borderId="8" xfId="43" applyFont="1" applyBorder="1" applyAlignment="1">
      <alignment horizontal="center" vertical="center"/>
    </xf>
    <xf numFmtId="0" fontId="41" fillId="0" borderId="9" xfId="43" applyFont="1" applyBorder="1" applyAlignment="1">
      <alignment horizontal="center" vertical="center"/>
    </xf>
    <xf numFmtId="0" fontId="43" fillId="0" borderId="2" xfId="43" applyFont="1" applyBorder="1" applyAlignment="1">
      <alignment horizontal="left" vertical="center" wrapText="1"/>
    </xf>
    <xf numFmtId="0" fontId="43" fillId="0" borderId="3" xfId="43" applyFont="1" applyBorder="1" applyAlignment="1">
      <alignment horizontal="left" vertical="center" wrapText="1"/>
    </xf>
    <xf numFmtId="0" fontId="43" fillId="0" borderId="15" xfId="43" applyFont="1" applyBorder="1" applyAlignment="1">
      <alignment horizontal="left" vertical="center" wrapText="1"/>
    </xf>
    <xf numFmtId="0" fontId="43" fillId="0" borderId="16" xfId="43" applyFont="1" applyBorder="1" applyAlignment="1">
      <alignment horizontal="left" vertical="center" wrapText="1"/>
    </xf>
    <xf numFmtId="0" fontId="40" fillId="0" borderId="1" xfId="43" applyFont="1" applyBorder="1" applyAlignment="1">
      <alignment horizontal="center" vertical="center"/>
    </xf>
    <xf numFmtId="0" fontId="40" fillId="0" borderId="2" xfId="43" applyFont="1" applyBorder="1" applyAlignment="1">
      <alignment horizontal="center" vertical="center"/>
    </xf>
    <xf numFmtId="0" fontId="43" fillId="0" borderId="2" xfId="43" applyFont="1" applyBorder="1" applyAlignment="1">
      <alignment horizontal="center" vertical="center"/>
    </xf>
    <xf numFmtId="0" fontId="40" fillId="0" borderId="17" xfId="43" applyFont="1" applyBorder="1" applyAlignment="1">
      <alignment horizontal="center" vertical="center"/>
    </xf>
    <xf numFmtId="0" fontId="40" fillId="0" borderId="15" xfId="43" applyFont="1" applyBorder="1" applyAlignment="1">
      <alignment horizontal="center" vertical="center"/>
    </xf>
    <xf numFmtId="0" fontId="94" fillId="0" borderId="7" xfId="43" applyFont="1" applyBorder="1" applyAlignment="1">
      <alignment horizontal="center" vertical="center"/>
    </xf>
    <xf numFmtId="0" fontId="94" fillId="0" borderId="8" xfId="43" applyFont="1" applyBorder="1" applyAlignment="1">
      <alignment horizontal="center" vertical="center"/>
    </xf>
    <xf numFmtId="0" fontId="94" fillId="0" borderId="9" xfId="43" applyFont="1" applyBorder="1" applyAlignment="1">
      <alignment horizontal="center" vertical="center"/>
    </xf>
    <xf numFmtId="0" fontId="43" fillId="0" borderId="1" xfId="43" applyFont="1" applyBorder="1" applyAlignment="1">
      <alignment horizontal="center" vertical="center"/>
    </xf>
    <xf numFmtId="0" fontId="43" fillId="0" borderId="0" xfId="43" applyFont="1" applyAlignment="1">
      <alignment vertical="center" wrapText="1"/>
    </xf>
    <xf numFmtId="0" fontId="43" fillId="0" borderId="5" xfId="43" applyFont="1" applyBorder="1" applyAlignment="1">
      <alignment vertical="center" wrapText="1"/>
    </xf>
    <xf numFmtId="0" fontId="43" fillId="0" borderId="15" xfId="43" applyFont="1" applyBorder="1" applyAlignment="1">
      <alignment vertical="center" wrapText="1"/>
    </xf>
    <xf numFmtId="0" fontId="43" fillId="0" borderId="16" xfId="43" applyFont="1" applyBorder="1" applyAlignment="1">
      <alignment vertical="center" wrapText="1"/>
    </xf>
    <xf numFmtId="0" fontId="97" fillId="0" borderId="15" xfId="43" applyFont="1" applyBorder="1" applyAlignment="1">
      <alignment horizontal="right" vertical="center"/>
    </xf>
    <xf numFmtId="0" fontId="97" fillId="0" borderId="61" xfId="43" applyFont="1" applyBorder="1" applyAlignment="1">
      <alignment horizontal="right" vertical="center"/>
    </xf>
    <xf numFmtId="0" fontId="43" fillId="0" borderId="76" xfId="43" applyFont="1" applyBorder="1" applyAlignment="1">
      <alignment horizontal="right" vertical="center"/>
    </xf>
    <xf numFmtId="0" fontId="43" fillId="0" borderId="77" xfId="43" applyFont="1" applyBorder="1" applyAlignment="1">
      <alignment horizontal="right" vertical="center"/>
    </xf>
    <xf numFmtId="0" fontId="43" fillId="0" borderId="98" xfId="43" applyFont="1" applyBorder="1" applyAlignment="1">
      <alignment horizontal="left" vertical="center" wrapText="1"/>
    </xf>
    <xf numFmtId="0" fontId="43" fillId="0" borderId="5" xfId="43" applyFont="1" applyBorder="1" applyAlignment="1">
      <alignment horizontal="left" vertical="center" wrapText="1"/>
    </xf>
    <xf numFmtId="0" fontId="43" fillId="0" borderId="73" xfId="43" applyFont="1" applyBorder="1" applyAlignment="1">
      <alignment horizontal="left" vertical="center" wrapText="1"/>
    </xf>
    <xf numFmtId="0" fontId="43" fillId="0" borderId="29" xfId="43" applyFont="1" applyBorder="1" applyAlignment="1">
      <alignment horizontal="center" vertical="center" wrapText="1"/>
    </xf>
    <xf numFmtId="0" fontId="43" fillId="0" borderId="62" xfId="43" applyFont="1" applyBorder="1" applyAlignment="1">
      <alignment horizontal="center" vertical="center"/>
    </xf>
    <xf numFmtId="0" fontId="43" fillId="0" borderId="1" xfId="43" applyFont="1" applyBorder="1" applyAlignment="1">
      <alignment horizontal="right" vertical="center" indent="1"/>
    </xf>
    <xf numFmtId="0" fontId="43" fillId="0" borderId="2" xfId="43" applyFont="1" applyBorder="1" applyAlignment="1">
      <alignment horizontal="right" vertical="center" indent="1"/>
    </xf>
    <xf numFmtId="0" fontId="43" fillId="0" borderId="17" xfId="43" applyFont="1" applyBorder="1" applyAlignment="1">
      <alignment horizontal="right" vertical="center" indent="1"/>
    </xf>
    <xf numFmtId="0" fontId="43" fillId="0" borderId="15" xfId="43" applyFont="1" applyBorder="1" applyAlignment="1">
      <alignment horizontal="right" vertical="center" indent="1"/>
    </xf>
    <xf numFmtId="0" fontId="43" fillId="0" borderId="15" xfId="43" applyFont="1" applyBorder="1" applyAlignment="1">
      <alignment horizontal="left" vertical="center"/>
    </xf>
    <xf numFmtId="0" fontId="43" fillId="0" borderId="61" xfId="43" applyFont="1" applyBorder="1" applyAlignment="1">
      <alignment horizontal="left" vertical="center"/>
    </xf>
    <xf numFmtId="0" fontId="97" fillId="0" borderId="0" xfId="43" applyFont="1" applyAlignment="1">
      <alignment horizontal="right" vertical="center"/>
    </xf>
    <xf numFmtId="0" fontId="97" fillId="0" borderId="63" xfId="43" applyFont="1" applyBorder="1" applyAlignment="1">
      <alignment horizontal="right" vertical="center"/>
    </xf>
    <xf numFmtId="0" fontId="97" fillId="0" borderId="77" xfId="43" applyFont="1" applyBorder="1" applyAlignment="1">
      <alignment horizontal="center" vertical="center"/>
    </xf>
    <xf numFmtId="0" fontId="41" fillId="0" borderId="0" xfId="43" applyFont="1" applyAlignment="1">
      <alignment horizontal="right" vertical="center"/>
    </xf>
    <xf numFmtId="0" fontId="103" fillId="0" borderId="0" xfId="43" applyFont="1" applyAlignment="1">
      <alignment horizontal="right" vertical="center"/>
    </xf>
    <xf numFmtId="0" fontId="103" fillId="0" borderId="63" xfId="43" applyFont="1" applyBorder="1" applyAlignment="1">
      <alignment horizontal="right" vertical="center"/>
    </xf>
    <xf numFmtId="0" fontId="100" fillId="0" borderId="0" xfId="43" applyFont="1" applyAlignment="1">
      <alignment horizontal="center" vertical="center"/>
    </xf>
    <xf numFmtId="0" fontId="101" fillId="0" borderId="0" xfId="43" applyFont="1" applyAlignment="1">
      <alignment horizontal="left" vertical="top" wrapText="1"/>
    </xf>
    <xf numFmtId="0" fontId="103" fillId="0" borderId="27" xfId="43" applyFont="1" applyBorder="1" applyAlignment="1">
      <alignment horizontal="right" vertical="center"/>
    </xf>
    <xf numFmtId="0" fontId="103" fillId="0" borderId="129" xfId="43" applyFont="1" applyBorder="1" applyAlignment="1">
      <alignment horizontal="right" vertical="center"/>
    </xf>
    <xf numFmtId="0" fontId="98" fillId="0" borderId="0" xfId="43" applyFont="1" applyAlignment="1">
      <alignment horizontal="right" vertical="center"/>
    </xf>
    <xf numFmtId="0" fontId="43" fillId="0" borderId="0" xfId="43" applyFont="1" applyAlignment="1">
      <alignment horizontal="right" vertical="center"/>
    </xf>
    <xf numFmtId="0" fontId="86" fillId="0" borderId="0" xfId="43" applyFont="1" applyAlignment="1">
      <alignment horizontal="center" vertical="center"/>
    </xf>
    <xf numFmtId="0" fontId="43" fillId="26" borderId="1" xfId="43" applyFont="1" applyFill="1" applyBorder="1" applyAlignment="1">
      <alignment horizontal="center" vertical="center"/>
    </xf>
    <xf numFmtId="0" fontId="43" fillId="26" borderId="3" xfId="43" applyFont="1" applyFill="1" applyBorder="1" applyAlignment="1">
      <alignment horizontal="center" vertical="center"/>
    </xf>
    <xf numFmtId="0" fontId="43" fillId="0" borderId="9" xfId="43" applyFont="1" applyBorder="1" applyAlignment="1">
      <alignment horizontal="center" vertical="center"/>
    </xf>
    <xf numFmtId="0" fontId="43" fillId="26" borderId="7" xfId="43" applyFont="1" applyFill="1" applyBorder="1" applyAlignment="1">
      <alignment horizontal="center" vertical="center"/>
    </xf>
    <xf numFmtId="0" fontId="43" fillId="26" borderId="9" xfId="43" applyFont="1" applyFill="1" applyBorder="1" applyAlignment="1">
      <alignment horizontal="center" vertical="center"/>
    </xf>
    <xf numFmtId="0" fontId="43" fillId="26" borderId="7" xfId="43" applyFont="1" applyFill="1" applyBorder="1" applyAlignment="1">
      <alignment vertical="center" wrapText="1"/>
    </xf>
    <xf numFmtId="0" fontId="43" fillId="26" borderId="9" xfId="43" applyFont="1" applyFill="1" applyBorder="1">
      <alignment vertical="center"/>
    </xf>
    <xf numFmtId="0" fontId="43" fillId="26" borderId="17" xfId="43" applyFont="1" applyFill="1" applyBorder="1" applyAlignment="1">
      <alignment horizontal="center" vertical="center"/>
    </xf>
    <xf numFmtId="0" fontId="43" fillId="26" borderId="16" xfId="43" applyFont="1" applyFill="1" applyBorder="1" applyAlignment="1">
      <alignment horizontal="center" vertical="center"/>
    </xf>
    <xf numFmtId="0" fontId="40" fillId="0" borderId="0" xfId="43" applyFont="1" applyAlignment="1">
      <alignment horizontal="left" vertical="center" wrapText="1"/>
    </xf>
    <xf numFmtId="0" fontId="43" fillId="26" borderId="7" xfId="43" applyFont="1" applyFill="1" applyBorder="1">
      <alignment vertical="center"/>
    </xf>
    <xf numFmtId="0" fontId="43" fillId="26" borderId="6" xfId="43" applyFont="1" applyFill="1" applyBorder="1" applyAlignment="1">
      <alignment vertical="center" wrapText="1"/>
    </xf>
    <xf numFmtId="0" fontId="43" fillId="26" borderId="6" xfId="43" applyFont="1" applyFill="1" applyBorder="1">
      <alignment vertical="center"/>
    </xf>
    <xf numFmtId="0" fontId="43" fillId="0" borderId="7" xfId="43" applyFont="1" applyBorder="1" applyAlignment="1">
      <alignment horizontal="left" vertical="distributed" wrapText="1" indent="1"/>
    </xf>
    <xf numFmtId="0" fontId="43" fillId="0" borderId="8" xfId="43" applyFont="1" applyBorder="1" applyAlignment="1">
      <alignment horizontal="left" vertical="distributed" indent="1"/>
    </xf>
    <xf numFmtId="0" fontId="43" fillId="0" borderId="9" xfId="43" applyFont="1" applyBorder="1" applyAlignment="1">
      <alignment horizontal="left" vertical="distributed" indent="1"/>
    </xf>
    <xf numFmtId="0" fontId="43" fillId="26" borderId="2" xfId="43" applyFont="1" applyFill="1" applyBorder="1" applyAlignment="1">
      <alignment horizontal="center" vertical="center"/>
    </xf>
    <xf numFmtId="0" fontId="43" fillId="26" borderId="15" xfId="43" applyFont="1" applyFill="1" applyBorder="1" applyAlignment="1">
      <alignment horizontal="center" vertical="center"/>
    </xf>
    <xf numFmtId="0" fontId="43" fillId="26" borderId="1" xfId="43" applyFont="1" applyFill="1" applyBorder="1" applyAlignment="1">
      <alignment horizontal="center" vertical="center" wrapText="1"/>
    </xf>
    <xf numFmtId="0" fontId="43" fillId="26" borderId="3" xfId="43" applyFont="1" applyFill="1" applyBorder="1" applyAlignment="1">
      <alignment horizontal="center" vertical="center" wrapText="1"/>
    </xf>
    <xf numFmtId="0" fontId="43" fillId="26" borderId="17" xfId="43" applyFont="1" applyFill="1" applyBorder="1" applyAlignment="1">
      <alignment horizontal="center" vertical="center" wrapText="1"/>
    </xf>
    <xf numFmtId="0" fontId="43" fillId="26" borderId="16" xfId="43" applyFont="1" applyFill="1" applyBorder="1" applyAlignment="1">
      <alignment horizontal="center" vertical="center" wrapText="1"/>
    </xf>
    <xf numFmtId="0" fontId="40" fillId="26" borderId="17" xfId="43" applyFont="1" applyFill="1" applyBorder="1" applyAlignment="1">
      <alignment horizontal="center" vertical="center"/>
    </xf>
    <xf numFmtId="0" fontId="40" fillId="26" borderId="16" xfId="43" applyFont="1" applyFill="1" applyBorder="1" applyAlignment="1">
      <alignment horizontal="center" vertical="center"/>
    </xf>
    <xf numFmtId="0" fontId="43" fillId="26" borderId="8" xfId="43" applyFont="1" applyFill="1" applyBorder="1">
      <alignment vertical="center"/>
    </xf>
    <xf numFmtId="0" fontId="40" fillId="0" borderId="9" xfId="43" applyFont="1" applyBorder="1" applyAlignment="1">
      <alignment horizontal="center" vertical="center"/>
    </xf>
    <xf numFmtId="0" fontId="43" fillId="26" borderId="7" xfId="43" applyFont="1" applyFill="1" applyBorder="1" applyAlignment="1">
      <alignment vertical="center" shrinkToFit="1"/>
    </xf>
    <xf numFmtId="0" fontId="43" fillId="26" borderId="8" xfId="43" applyFont="1" applyFill="1" applyBorder="1" applyAlignment="1">
      <alignment vertical="center" shrinkToFit="1"/>
    </xf>
    <xf numFmtId="0" fontId="40" fillId="0" borderId="6" xfId="43" applyFont="1" applyBorder="1" applyAlignment="1">
      <alignment vertical="center" shrinkToFit="1"/>
    </xf>
    <xf numFmtId="0" fontId="40" fillId="0" borderId="2" xfId="43" applyFont="1" applyBorder="1" applyAlignment="1">
      <alignment vertical="center" wrapText="1" shrinkToFit="1"/>
    </xf>
    <xf numFmtId="0" fontId="40" fillId="0" borderId="2" xfId="43" applyFont="1" applyBorder="1" applyAlignment="1">
      <alignment vertical="center" shrinkToFit="1"/>
    </xf>
    <xf numFmtId="0" fontId="40" fillId="0" borderId="0" xfId="43" applyFont="1" applyAlignment="1">
      <alignment vertical="center" wrapText="1" shrinkToFit="1"/>
    </xf>
    <xf numFmtId="0" fontId="40" fillId="0" borderId="0" xfId="43" applyFont="1" applyAlignment="1">
      <alignment vertical="center" shrinkToFit="1"/>
    </xf>
    <xf numFmtId="0" fontId="43" fillId="26" borderId="1" xfId="43" applyFont="1" applyFill="1" applyBorder="1">
      <alignment vertical="center"/>
    </xf>
    <xf numFmtId="0" fontId="43" fillId="26" borderId="2" xfId="43" applyFont="1" applyFill="1" applyBorder="1">
      <alignment vertical="center"/>
    </xf>
    <xf numFmtId="0" fontId="43" fillId="26" borderId="3" xfId="43" applyFont="1" applyFill="1" applyBorder="1">
      <alignment vertical="center"/>
    </xf>
    <xf numFmtId="0" fontId="43" fillId="0" borderId="7" xfId="43" applyFont="1" applyBorder="1" applyAlignment="1">
      <alignment horizontal="center" vertical="center" wrapText="1"/>
    </xf>
    <xf numFmtId="0" fontId="43" fillId="0" borderId="9" xfId="43" applyFont="1" applyBorder="1" applyAlignment="1">
      <alignment horizontal="center" vertical="center" wrapText="1"/>
    </xf>
    <xf numFmtId="0" fontId="43" fillId="26" borderId="1" xfId="43" applyFont="1" applyFill="1" applyBorder="1" applyAlignment="1">
      <alignment vertical="center" wrapText="1"/>
    </xf>
    <xf numFmtId="0" fontId="43" fillId="0" borderId="3" xfId="43" applyFont="1" applyBorder="1" applyAlignment="1">
      <alignment horizontal="center" vertical="center"/>
    </xf>
    <xf numFmtId="0" fontId="40" fillId="26" borderId="1" xfId="43" applyFont="1" applyFill="1" applyBorder="1">
      <alignment vertical="center"/>
    </xf>
    <xf numFmtId="0" fontId="40" fillId="26" borderId="2" xfId="43" applyFont="1" applyFill="1" applyBorder="1">
      <alignment vertical="center"/>
    </xf>
    <xf numFmtId="0" fontId="40" fillId="26" borderId="3" xfId="43" applyFont="1" applyFill="1" applyBorder="1">
      <alignment vertical="center"/>
    </xf>
    <xf numFmtId="0" fontId="40" fillId="26" borderId="7" xfId="43" applyFont="1" applyFill="1" applyBorder="1">
      <alignment vertical="center"/>
    </xf>
    <xf numFmtId="0" fontId="40" fillId="26" borderId="8" xfId="43" applyFont="1" applyFill="1" applyBorder="1">
      <alignment vertical="center"/>
    </xf>
    <xf numFmtId="0" fontId="40" fillId="26" borderId="9" xfId="43" applyFont="1" applyFill="1" applyBorder="1">
      <alignment vertical="center"/>
    </xf>
    <xf numFmtId="0" fontId="43" fillId="0" borderId="0" xfId="43" applyFont="1" applyAlignment="1">
      <alignment horizontal="left" vertical="center"/>
    </xf>
    <xf numFmtId="0" fontId="43" fillId="0" borderId="6" xfId="43" applyFont="1" applyBorder="1" applyAlignment="1">
      <alignment horizontal="center" vertical="center"/>
    </xf>
    <xf numFmtId="0" fontId="71" fillId="0" borderId="0" xfId="43" applyFont="1" applyAlignment="1">
      <alignment horizontal="center" vertical="center"/>
    </xf>
    <xf numFmtId="0" fontId="40" fillId="0" borderId="2" xfId="43" applyFont="1" applyBorder="1" applyAlignment="1">
      <alignment horizontal="left" vertical="center" wrapText="1"/>
    </xf>
    <xf numFmtId="0" fontId="43" fillId="26" borderId="6" xfId="43" applyFont="1" applyFill="1" applyBorder="1" applyAlignment="1">
      <alignment horizontal="left" vertical="center" wrapText="1"/>
    </xf>
    <xf numFmtId="0" fontId="43" fillId="0" borderId="16" xfId="43" applyFont="1" applyBorder="1" applyAlignment="1">
      <alignment horizontal="center" vertical="center"/>
    </xf>
    <xf numFmtId="0" fontId="43" fillId="26" borderId="1" xfId="43" applyFont="1" applyFill="1" applyBorder="1" applyAlignment="1">
      <alignment horizontal="left" vertical="center" wrapText="1"/>
    </xf>
    <xf numFmtId="0" fontId="43" fillId="26" borderId="3" xfId="43" applyFont="1" applyFill="1" applyBorder="1" applyAlignment="1">
      <alignment horizontal="left" vertical="center" wrapText="1"/>
    </xf>
    <xf numFmtId="0" fontId="43" fillId="26" borderId="4" xfId="43" applyFont="1" applyFill="1" applyBorder="1" applyAlignment="1">
      <alignment horizontal="left" vertical="center" wrapText="1"/>
    </xf>
    <xf numFmtId="0" fontId="43" fillId="26" borderId="5" xfId="43" applyFont="1" applyFill="1" applyBorder="1" applyAlignment="1">
      <alignment horizontal="left" vertical="center" wrapText="1"/>
    </xf>
    <xf numFmtId="0" fontId="43" fillId="26" borderId="17" xfId="43" applyFont="1" applyFill="1" applyBorder="1" applyAlignment="1">
      <alignment horizontal="left" vertical="center" wrapText="1"/>
    </xf>
    <xf numFmtId="0" fontId="43" fillId="26" borderId="16" xfId="43" applyFont="1" applyFill="1" applyBorder="1" applyAlignment="1">
      <alignment horizontal="left" vertical="center" wrapText="1"/>
    </xf>
    <xf numFmtId="0" fontId="43" fillId="0" borderId="6" xfId="43" applyFont="1" applyBorder="1" applyAlignment="1">
      <alignment horizontal="left" vertical="distributed" wrapText="1" indent="1"/>
    </xf>
    <xf numFmtId="0" fontId="41" fillId="0" borderId="2" xfId="43" applyFont="1" applyBorder="1" applyAlignment="1">
      <alignment horizontal="left" vertical="center" wrapText="1" shrinkToFit="1"/>
    </xf>
    <xf numFmtId="0" fontId="41" fillId="0" borderId="0" xfId="43" applyFont="1" applyAlignment="1">
      <alignment horizontal="left" vertical="center" wrapText="1" shrinkToFit="1"/>
    </xf>
    <xf numFmtId="0" fontId="217" fillId="0" borderId="232" xfId="169" applyFont="1" applyBorder="1" applyAlignment="1">
      <alignment vertical="center"/>
    </xf>
    <xf numFmtId="0" fontId="28" fillId="0" borderId="232" xfId="169" applyBorder="1" applyAlignment="1">
      <alignment vertical="center"/>
    </xf>
    <xf numFmtId="0" fontId="217" fillId="0" borderId="228" xfId="169" applyFont="1" applyBorder="1" applyAlignment="1" applyProtection="1">
      <alignment horizontal="center" vertical="center"/>
      <protection locked="0"/>
    </xf>
    <xf numFmtId="0" fontId="217" fillId="0" borderId="238" xfId="169" applyFont="1" applyBorder="1" applyAlignment="1" applyProtection="1">
      <alignment horizontal="center" vertical="center"/>
      <protection locked="0"/>
    </xf>
    <xf numFmtId="0" fontId="217" fillId="0" borderId="224" xfId="169" applyFont="1" applyBorder="1" applyAlignment="1">
      <alignment vertical="center"/>
    </xf>
    <xf numFmtId="0" fontId="28" fillId="0" borderId="224" xfId="169" applyBorder="1" applyAlignment="1">
      <alignment vertical="center"/>
    </xf>
    <xf numFmtId="0" fontId="8" fillId="0" borderId="0" xfId="133" applyFont="1" applyAlignment="1">
      <alignment horizontal="distributed" vertical="center"/>
    </xf>
    <xf numFmtId="0" fontId="8" fillId="0" borderId="0" xfId="133" applyFont="1" applyAlignment="1">
      <alignment horizontal="left" vertical="center"/>
    </xf>
    <xf numFmtId="0" fontId="8" fillId="0" borderId="0" xfId="133" applyFont="1" applyAlignment="1">
      <alignment horizontal="left" vertical="center" wrapText="1"/>
    </xf>
    <xf numFmtId="0" fontId="51" fillId="0" borderId="0" xfId="134" applyAlignment="1">
      <alignment horizontal="left" vertical="center" wrapText="1"/>
    </xf>
    <xf numFmtId="0" fontId="8" fillId="0" borderId="0" xfId="132" applyFont="1" applyAlignment="1">
      <alignment horizontal="center" vertical="center"/>
    </xf>
    <xf numFmtId="0" fontId="8" fillId="0" borderId="0" xfId="132" applyFont="1" applyAlignment="1">
      <alignment horizontal="right" vertical="center"/>
    </xf>
    <xf numFmtId="0" fontId="7" fillId="0" borderId="0" xfId="132" applyAlignment="1">
      <alignment horizontal="right" vertical="center"/>
    </xf>
    <xf numFmtId="0" fontId="109" fillId="0" borderId="17" xfId="132" applyFont="1" applyBorder="1" applyAlignment="1">
      <alignment horizontal="left" vertical="center"/>
    </xf>
    <xf numFmtId="0" fontId="109" fillId="0" borderId="15" xfId="132" applyFont="1" applyBorder="1" applyAlignment="1">
      <alignment horizontal="left" vertical="center"/>
    </xf>
    <xf numFmtId="0" fontId="109" fillId="0" borderId="16" xfId="132" applyFont="1" applyBorder="1" applyAlignment="1">
      <alignment horizontal="left" vertical="center"/>
    </xf>
    <xf numFmtId="0" fontId="8" fillId="0" borderId="0" xfId="133" applyFont="1" applyAlignment="1">
      <alignment vertical="center" shrinkToFit="1"/>
    </xf>
    <xf numFmtId="0" fontId="8" fillId="0" borderId="0" xfId="133" applyFont="1">
      <alignment vertical="center"/>
    </xf>
    <xf numFmtId="0" fontId="8" fillId="0" borderId="7" xfId="133" applyFont="1" applyBorder="1" applyAlignment="1">
      <alignment horizontal="center" vertical="center"/>
    </xf>
    <xf numFmtId="0" fontId="8" fillId="0" borderId="8" xfId="133" applyFont="1" applyBorder="1" applyAlignment="1">
      <alignment horizontal="center" vertical="center"/>
    </xf>
    <xf numFmtId="0" fontId="44" fillId="0" borderId="7" xfId="132" applyFont="1" applyBorder="1" applyAlignment="1">
      <alignment horizontal="center" vertical="center" wrapText="1"/>
    </xf>
    <xf numFmtId="0" fontId="8" fillId="0" borderId="8" xfId="132" applyFont="1" applyBorder="1" applyAlignment="1">
      <alignment horizontal="center" vertical="center" wrapText="1"/>
    </xf>
    <xf numFmtId="0" fontId="8" fillId="0" borderId="9" xfId="132" applyFont="1" applyBorder="1" applyAlignment="1">
      <alignment horizontal="center" vertical="center" wrapText="1"/>
    </xf>
    <xf numFmtId="0" fontId="109" fillId="0" borderId="1" xfId="132" applyFont="1" applyBorder="1" applyAlignment="1">
      <alignment horizontal="left" vertical="center"/>
    </xf>
    <xf numFmtId="0" fontId="109" fillId="0" borderId="2" xfId="132" applyFont="1" applyBorder="1" applyAlignment="1">
      <alignment horizontal="left" vertical="center"/>
    </xf>
    <xf numFmtId="0" fontId="109" fillId="0" borderId="3" xfId="132" applyFont="1" applyBorder="1" applyAlignment="1">
      <alignment horizontal="left" vertical="center"/>
    </xf>
    <xf numFmtId="0" fontId="109" fillId="0" borderId="4" xfId="132" applyFont="1" applyBorder="1" applyAlignment="1">
      <alignment horizontal="left" vertical="center"/>
    </xf>
    <xf numFmtId="0" fontId="109" fillId="0" borderId="0" xfId="132" applyFont="1" applyAlignment="1">
      <alignment horizontal="left" vertical="center"/>
    </xf>
    <xf numFmtId="0" fontId="109" fillId="0" borderId="5" xfId="132" applyFont="1" applyBorder="1" applyAlignment="1">
      <alignment horizontal="left" vertical="center"/>
    </xf>
    <xf numFmtId="0" fontId="109" fillId="0" borderId="4" xfId="132" applyFont="1" applyBorder="1" applyAlignment="1">
      <alignment horizontal="left" vertical="center" wrapText="1"/>
    </xf>
    <xf numFmtId="0" fontId="109" fillId="0" borderId="6" xfId="132" applyFont="1" applyBorder="1" applyAlignment="1">
      <alignment horizontal="center" vertical="center"/>
    </xf>
    <xf numFmtId="0" fontId="109" fillId="0" borderId="6" xfId="132" applyFont="1" applyBorder="1" applyAlignment="1">
      <alignment horizontal="left" vertical="top"/>
    </xf>
    <xf numFmtId="0" fontId="8" fillId="0" borderId="32" xfId="132" applyFont="1" applyBorder="1" applyAlignment="1">
      <alignment vertical="center" wrapText="1"/>
    </xf>
    <xf numFmtId="0" fontId="51" fillId="0" borderId="32" xfId="134" applyBorder="1" applyAlignment="1">
      <alignment vertical="center" wrapText="1"/>
    </xf>
    <xf numFmtId="0" fontId="8" fillId="0" borderId="53" xfId="132" applyFont="1" applyBorder="1" applyAlignment="1">
      <alignment horizontal="right"/>
    </xf>
    <xf numFmtId="0" fontId="113" fillId="0" borderId="0" xfId="133" applyFont="1" applyAlignment="1">
      <alignment vertical="center" shrinkToFit="1"/>
    </xf>
    <xf numFmtId="0" fontId="10" fillId="0" borderId="0" xfId="132" applyFont="1" applyAlignment="1">
      <alignment horizontal="center" vertical="center"/>
    </xf>
    <xf numFmtId="0" fontId="112" fillId="0" borderId="0" xfId="132" applyFont="1" applyAlignment="1">
      <alignment horizontal="right" vertical="center"/>
    </xf>
    <xf numFmtId="0" fontId="112" fillId="0" borderId="0" xfId="133" applyFont="1" applyAlignment="1">
      <alignment horizontal="left" vertical="center"/>
    </xf>
    <xf numFmtId="0" fontId="112" fillId="0" borderId="0" xfId="133" applyFont="1">
      <alignment vertical="center"/>
    </xf>
    <xf numFmtId="0" fontId="109" fillId="0" borderId="6" xfId="132" applyFont="1" applyBorder="1" applyAlignment="1">
      <alignment horizontal="left" vertical="top" wrapText="1"/>
    </xf>
    <xf numFmtId="0" fontId="7" fillId="0" borderId="0" xfId="91" applyAlignment="1">
      <alignment vertical="center"/>
    </xf>
    <xf numFmtId="0" fontId="115" fillId="0" borderId="0" xfId="91" applyFont="1" applyAlignment="1">
      <alignment vertical="top" wrapText="1"/>
    </xf>
    <xf numFmtId="0" fontId="115" fillId="0" borderId="0" xfId="91" applyFont="1" applyAlignment="1">
      <alignment vertical="top"/>
    </xf>
  </cellXfs>
  <cellStyles count="170">
    <cellStyle name="20% - アクセント 1 2" xfId="1" xr:uid="{00000000-0005-0000-0000-000000000000}"/>
    <cellStyle name="20% - アクセント 1 3" xfId="94" xr:uid="{00000000-0005-0000-0000-000001000000}"/>
    <cellStyle name="20% - アクセント 2 2" xfId="2" xr:uid="{00000000-0005-0000-0000-000002000000}"/>
    <cellStyle name="20% - アクセント 2 3" xfId="95" xr:uid="{00000000-0005-0000-0000-000003000000}"/>
    <cellStyle name="20% - アクセント 3 2" xfId="3" xr:uid="{00000000-0005-0000-0000-000004000000}"/>
    <cellStyle name="20% - アクセント 3 3" xfId="96" xr:uid="{00000000-0005-0000-0000-000005000000}"/>
    <cellStyle name="20% - アクセント 4 2" xfId="4" xr:uid="{00000000-0005-0000-0000-000006000000}"/>
    <cellStyle name="20% - アクセント 4 3" xfId="97" xr:uid="{00000000-0005-0000-0000-000007000000}"/>
    <cellStyle name="20% - アクセント 5 2" xfId="5" xr:uid="{00000000-0005-0000-0000-000008000000}"/>
    <cellStyle name="20% - アクセント 5 3" xfId="98" xr:uid="{00000000-0005-0000-0000-000009000000}"/>
    <cellStyle name="20% - アクセント 6 2" xfId="6" xr:uid="{00000000-0005-0000-0000-00000A000000}"/>
    <cellStyle name="20% - アクセント 6 3" xfId="99" xr:uid="{00000000-0005-0000-0000-00000B000000}"/>
    <cellStyle name="40% - アクセント 1 2" xfId="7" xr:uid="{00000000-0005-0000-0000-00000C000000}"/>
    <cellStyle name="40% - アクセント 1 3" xfId="100" xr:uid="{00000000-0005-0000-0000-00000D000000}"/>
    <cellStyle name="40% - アクセント 2 2" xfId="8" xr:uid="{00000000-0005-0000-0000-00000E000000}"/>
    <cellStyle name="40% - アクセント 2 3" xfId="101" xr:uid="{00000000-0005-0000-0000-00000F000000}"/>
    <cellStyle name="40% - アクセント 3 2" xfId="9" xr:uid="{00000000-0005-0000-0000-000010000000}"/>
    <cellStyle name="40% - アクセント 3 3" xfId="102" xr:uid="{00000000-0005-0000-0000-000011000000}"/>
    <cellStyle name="40% - アクセント 4 2" xfId="10" xr:uid="{00000000-0005-0000-0000-000012000000}"/>
    <cellStyle name="40% - アクセント 4 3" xfId="103" xr:uid="{00000000-0005-0000-0000-000013000000}"/>
    <cellStyle name="40% - アクセント 5 2" xfId="11" xr:uid="{00000000-0005-0000-0000-000014000000}"/>
    <cellStyle name="40% - アクセント 5 3" xfId="104" xr:uid="{00000000-0005-0000-0000-000015000000}"/>
    <cellStyle name="40% - アクセント 6 2" xfId="12" xr:uid="{00000000-0005-0000-0000-000016000000}"/>
    <cellStyle name="40% - アクセント 6 3" xfId="105" xr:uid="{00000000-0005-0000-0000-000017000000}"/>
    <cellStyle name="60% - アクセント 1 2" xfId="13" xr:uid="{00000000-0005-0000-0000-000018000000}"/>
    <cellStyle name="60% - アクセント 1 3" xfId="106" xr:uid="{00000000-0005-0000-0000-000019000000}"/>
    <cellStyle name="60% - アクセント 2 2" xfId="14" xr:uid="{00000000-0005-0000-0000-00001A000000}"/>
    <cellStyle name="60% - アクセント 2 3" xfId="107" xr:uid="{00000000-0005-0000-0000-00001B000000}"/>
    <cellStyle name="60% - アクセント 3 2" xfId="15" xr:uid="{00000000-0005-0000-0000-00001C000000}"/>
    <cellStyle name="60% - アクセント 3 3" xfId="108" xr:uid="{00000000-0005-0000-0000-00001D000000}"/>
    <cellStyle name="60% - アクセント 4 2" xfId="16" xr:uid="{00000000-0005-0000-0000-00001E000000}"/>
    <cellStyle name="60% - アクセント 4 3" xfId="109" xr:uid="{00000000-0005-0000-0000-00001F000000}"/>
    <cellStyle name="60% - アクセント 5 2" xfId="17" xr:uid="{00000000-0005-0000-0000-000020000000}"/>
    <cellStyle name="60% - アクセント 5 3" xfId="110" xr:uid="{00000000-0005-0000-0000-000021000000}"/>
    <cellStyle name="60% - アクセント 6 2" xfId="18" xr:uid="{00000000-0005-0000-0000-000022000000}"/>
    <cellStyle name="60% - アクセント 6 3" xfId="111" xr:uid="{00000000-0005-0000-0000-000023000000}"/>
    <cellStyle name="Header1" xfId="50" xr:uid="{00000000-0005-0000-0000-000024000000}"/>
    <cellStyle name="Header2" xfId="51" xr:uid="{00000000-0005-0000-0000-000025000000}"/>
    <cellStyle name="Normal 2" xfId="152" xr:uid="{F15DBB37-3674-453D-8780-0D29AB6CD897}"/>
    <cellStyle name="STANDARD" xfId="52" xr:uid="{00000000-0005-0000-0000-000026000000}"/>
    <cellStyle name="アクセント 1 2" xfId="19" xr:uid="{00000000-0005-0000-0000-000027000000}"/>
    <cellStyle name="アクセント 1 3" xfId="112" xr:uid="{00000000-0005-0000-0000-000028000000}"/>
    <cellStyle name="アクセント 2 2" xfId="20" xr:uid="{00000000-0005-0000-0000-000029000000}"/>
    <cellStyle name="アクセント 2 3" xfId="113" xr:uid="{00000000-0005-0000-0000-00002A000000}"/>
    <cellStyle name="アクセント 3 2" xfId="21" xr:uid="{00000000-0005-0000-0000-00002B000000}"/>
    <cellStyle name="アクセント 3 3" xfId="114" xr:uid="{00000000-0005-0000-0000-00002C000000}"/>
    <cellStyle name="アクセント 4 2" xfId="22" xr:uid="{00000000-0005-0000-0000-00002D000000}"/>
    <cellStyle name="アクセント 4 3" xfId="115" xr:uid="{00000000-0005-0000-0000-00002E000000}"/>
    <cellStyle name="アクセント 5 2" xfId="23" xr:uid="{00000000-0005-0000-0000-00002F000000}"/>
    <cellStyle name="アクセント 5 3" xfId="116" xr:uid="{00000000-0005-0000-0000-000030000000}"/>
    <cellStyle name="アクセント 6 2" xfId="24" xr:uid="{00000000-0005-0000-0000-000031000000}"/>
    <cellStyle name="アクセント 6 3" xfId="117" xr:uid="{00000000-0005-0000-0000-000032000000}"/>
    <cellStyle name="タイトル 2" xfId="25" xr:uid="{00000000-0005-0000-0000-000033000000}"/>
    <cellStyle name="タイトル 3" xfId="118" xr:uid="{00000000-0005-0000-0000-000034000000}"/>
    <cellStyle name="チェック セル 2" xfId="26" xr:uid="{00000000-0005-0000-0000-000035000000}"/>
    <cellStyle name="チェック セル 3" xfId="119" xr:uid="{00000000-0005-0000-0000-000036000000}"/>
    <cellStyle name="どちらでもない 2" xfId="27" xr:uid="{00000000-0005-0000-0000-000037000000}"/>
    <cellStyle name="どちらでもない 3" xfId="120" xr:uid="{00000000-0005-0000-0000-000038000000}"/>
    <cellStyle name="パーセント 2" xfId="159" xr:uid="{16299BCD-FA8B-483B-A0E8-C04F019EE7B1}"/>
    <cellStyle name="ハイパーリンク" xfId="93" builtinId="8"/>
    <cellStyle name="メモ 2" xfId="28" xr:uid="{00000000-0005-0000-0000-00003A000000}"/>
    <cellStyle name="メモ 2 2" xfId="77" xr:uid="{00000000-0005-0000-0000-00003B000000}"/>
    <cellStyle name="メモ 3" xfId="78" xr:uid="{00000000-0005-0000-0000-00003C000000}"/>
    <cellStyle name="リンク セル 2" xfId="29" xr:uid="{00000000-0005-0000-0000-00003D000000}"/>
    <cellStyle name="リンク セル 3" xfId="121" xr:uid="{00000000-0005-0000-0000-00003E000000}"/>
    <cellStyle name="悪い 2" xfId="30" xr:uid="{00000000-0005-0000-0000-00003F000000}"/>
    <cellStyle name="悪い 3" xfId="122" xr:uid="{00000000-0005-0000-0000-000040000000}"/>
    <cellStyle name="計算 2" xfId="31" xr:uid="{00000000-0005-0000-0000-000041000000}"/>
    <cellStyle name="計算 2 2" xfId="79" xr:uid="{00000000-0005-0000-0000-000042000000}"/>
    <cellStyle name="計算 3" xfId="80" xr:uid="{00000000-0005-0000-0000-000043000000}"/>
    <cellStyle name="警告文 2" xfId="32" xr:uid="{00000000-0005-0000-0000-000044000000}"/>
    <cellStyle name="警告文 3" xfId="123" xr:uid="{00000000-0005-0000-0000-000045000000}"/>
    <cellStyle name="桁区切り 2" xfId="33" xr:uid="{00000000-0005-0000-0000-000046000000}"/>
    <cellStyle name="桁区切り 2 2" xfId="81" xr:uid="{00000000-0005-0000-0000-000047000000}"/>
    <cellStyle name="桁区切り 2 2 2" xfId="161" xr:uid="{D448C278-A74E-4DB3-A527-AFDAED201CC6}"/>
    <cellStyle name="桁区切り 2 3" xfId="148" xr:uid="{00000000-0005-0000-0000-000048000000}"/>
    <cellStyle name="桁区切り 3" xfId="82" xr:uid="{00000000-0005-0000-0000-000049000000}"/>
    <cellStyle name="桁区切り 4" xfId="83" xr:uid="{00000000-0005-0000-0000-00004A000000}"/>
    <cellStyle name="桁区切り 5" xfId="74" xr:uid="{00000000-0005-0000-0000-00004B000000}"/>
    <cellStyle name="桁区切り 6" xfId="144" xr:uid="{00000000-0005-0000-0000-00004C000000}"/>
    <cellStyle name="見出し 1 2" xfId="34" xr:uid="{00000000-0005-0000-0000-00004D000000}"/>
    <cellStyle name="見出し 1 3" xfId="124" xr:uid="{00000000-0005-0000-0000-00004E000000}"/>
    <cellStyle name="見出し 2 2" xfId="35" xr:uid="{00000000-0005-0000-0000-00004F000000}"/>
    <cellStyle name="見出し 2 3" xfId="125" xr:uid="{00000000-0005-0000-0000-000050000000}"/>
    <cellStyle name="見出し 3 2" xfId="36" xr:uid="{00000000-0005-0000-0000-000051000000}"/>
    <cellStyle name="見出し 3 3" xfId="126" xr:uid="{00000000-0005-0000-0000-000052000000}"/>
    <cellStyle name="見出し 4 2" xfId="37" xr:uid="{00000000-0005-0000-0000-000053000000}"/>
    <cellStyle name="見出し 4 3" xfId="127" xr:uid="{00000000-0005-0000-0000-000054000000}"/>
    <cellStyle name="集計 2" xfId="38" xr:uid="{00000000-0005-0000-0000-000055000000}"/>
    <cellStyle name="集計 2 2" xfId="84" xr:uid="{00000000-0005-0000-0000-000056000000}"/>
    <cellStyle name="集計 3" xfId="85" xr:uid="{00000000-0005-0000-0000-000057000000}"/>
    <cellStyle name="出力 2" xfId="39" xr:uid="{00000000-0005-0000-0000-000058000000}"/>
    <cellStyle name="出力 2 2" xfId="86" xr:uid="{00000000-0005-0000-0000-000059000000}"/>
    <cellStyle name="出力 3" xfId="87" xr:uid="{00000000-0005-0000-0000-00005A000000}"/>
    <cellStyle name="説明文 2" xfId="40" xr:uid="{00000000-0005-0000-0000-00005B000000}"/>
    <cellStyle name="説明文 3" xfId="128" xr:uid="{00000000-0005-0000-0000-00005C000000}"/>
    <cellStyle name="通貨 2" xfId="54" xr:uid="{00000000-0005-0000-0000-00005D000000}"/>
    <cellStyle name="通貨 2 2" xfId="137" xr:uid="{00000000-0005-0000-0000-00005E000000}"/>
    <cellStyle name="入力 2" xfId="41" xr:uid="{00000000-0005-0000-0000-00005F000000}"/>
    <cellStyle name="入力 2 2" xfId="88" xr:uid="{00000000-0005-0000-0000-000060000000}"/>
    <cellStyle name="入力 3" xfId="89" xr:uid="{00000000-0005-0000-0000-000061000000}"/>
    <cellStyle name="標準" xfId="0" builtinId="0"/>
    <cellStyle name="標準 10" xfId="90" xr:uid="{00000000-0005-0000-0000-000063000000}"/>
    <cellStyle name="標準 10 2" xfId="138" xr:uid="{00000000-0005-0000-0000-000064000000}"/>
    <cellStyle name="標準 10 3" xfId="141" xr:uid="{00000000-0005-0000-0000-000065000000}"/>
    <cellStyle name="標準 11" xfId="131" xr:uid="{00000000-0005-0000-0000-000066000000}"/>
    <cellStyle name="標準 11 2" xfId="136" xr:uid="{00000000-0005-0000-0000-000067000000}"/>
    <cellStyle name="標準 12" xfId="134" xr:uid="{00000000-0005-0000-0000-000068000000}"/>
    <cellStyle name="標準 13" xfId="150" xr:uid="{00000000-0005-0000-0000-000069000000}"/>
    <cellStyle name="標準 14" xfId="155" xr:uid="{63FEA116-6DA5-4A3A-A3AA-E62C4E0EA61A}"/>
    <cellStyle name="標準 15" xfId="162" xr:uid="{0D12F6AC-314F-4E22-971C-823C6830665B}"/>
    <cellStyle name="標準 16" xfId="163" xr:uid="{19762592-B86A-458F-BAED-609FC5D645F4}"/>
    <cellStyle name="標準 17" xfId="165" xr:uid="{FF287E7A-8E48-4BFD-B5EE-69B9A3A144C4}"/>
    <cellStyle name="標準 2" xfId="42" xr:uid="{00000000-0005-0000-0000-00006A000000}"/>
    <cellStyle name="標準 2 2" xfId="43" xr:uid="{00000000-0005-0000-0000-00006B000000}"/>
    <cellStyle name="標準 2 2 2" xfId="143" xr:uid="{00000000-0005-0000-0000-00006C000000}"/>
    <cellStyle name="標準 2 2 2 2" xfId="160" xr:uid="{3BDD4E6A-25AF-45C4-824A-3650C74346C7}"/>
    <cellStyle name="標準 2 2 3" xfId="158" xr:uid="{60735675-55DE-4CD1-B893-4CACAB4D7BD8}"/>
    <cellStyle name="標準 2 3" xfId="62" xr:uid="{00000000-0005-0000-0000-00006D000000}"/>
    <cellStyle name="標準 2 3 2" xfId="147" xr:uid="{00000000-0005-0000-0000-00006E000000}"/>
    <cellStyle name="標準 2 4" xfId="142" xr:uid="{00000000-0005-0000-0000-00006F000000}"/>
    <cellStyle name="標準 2 5" xfId="151" xr:uid="{D9D4CCBC-F441-4C8B-AC88-CA733EEFBF0A}"/>
    <cellStyle name="標準 2 6" xfId="164" xr:uid="{6DCBF0CA-756B-4AC0-B0A7-5C600F6E8F23}"/>
    <cellStyle name="標準 3" xfId="44" xr:uid="{00000000-0005-0000-0000-000070000000}"/>
    <cellStyle name="標準 3 2" xfId="139" xr:uid="{00000000-0005-0000-0000-000071000000}"/>
    <cellStyle name="標準 3 3" xfId="153" xr:uid="{3001AFA6-68CD-4FCA-B9C1-A78B8021D837}"/>
    <cellStyle name="標準 4" xfId="45" xr:uid="{00000000-0005-0000-0000-000072000000}"/>
    <cellStyle name="標準 4 2" xfId="65" xr:uid="{00000000-0005-0000-0000-000073000000}"/>
    <cellStyle name="標準 4 2 2" xfId="145" xr:uid="{00000000-0005-0000-0000-000074000000}"/>
    <cellStyle name="標準 4 3" xfId="91" xr:uid="{00000000-0005-0000-0000-000075000000}"/>
    <cellStyle name="標準 4 4" xfId="156" xr:uid="{91B53A80-D1B6-4ABC-BAC6-4DBC05C4D4B7}"/>
    <cellStyle name="標準 5" xfId="46" xr:uid="{00000000-0005-0000-0000-000076000000}"/>
    <cellStyle name="標準 5 2" xfId="55" xr:uid="{00000000-0005-0000-0000-000077000000}"/>
    <cellStyle name="標準 6" xfId="47" xr:uid="{00000000-0005-0000-0000-000078000000}"/>
    <cellStyle name="標準 6 2" xfId="56" xr:uid="{00000000-0005-0000-0000-000079000000}"/>
    <cellStyle name="標準 6 3" xfId="76" xr:uid="{00000000-0005-0000-0000-00007A000000}"/>
    <cellStyle name="標準 6 3 2" xfId="169" xr:uid="{4E27E3DB-1DED-4753-A577-287D13A81EB5}"/>
    <cellStyle name="標準 6 4" xfId="72" xr:uid="{00000000-0005-0000-0000-00007B000000}"/>
    <cellStyle name="標準 7" xfId="48" xr:uid="{00000000-0005-0000-0000-00007C000000}"/>
    <cellStyle name="標準 7 2" xfId="140" xr:uid="{00000000-0005-0000-0000-00007D000000}"/>
    <cellStyle name="標準 8" xfId="73" xr:uid="{00000000-0005-0000-0000-00007E000000}"/>
    <cellStyle name="標準 8 2" xfId="92" xr:uid="{00000000-0005-0000-0000-00007F000000}"/>
    <cellStyle name="標準 9" xfId="75" xr:uid="{00000000-0005-0000-0000-000080000000}"/>
    <cellStyle name="標準_【様式例】新規加算の体制届出書" xfId="157" xr:uid="{31B26D57-5AC7-4593-A708-946E74832B71}"/>
    <cellStyle name="標準_★夜間様式" xfId="63" xr:uid="{00000000-0005-0000-0000-000082000000}"/>
    <cellStyle name="標準_2第9号様式" xfId="133" xr:uid="{00000000-0005-0000-0000-000083000000}"/>
    <cellStyle name="標準_③-２加算様式（就労）" xfId="59" xr:uid="{00000000-0005-0000-0000-000084000000}"/>
    <cellStyle name="標準_③-２加算様式（就労）_くりた作成分(１０月提示）指定申請関係様式（案）改訂版_新体制届けなおしんぐ" xfId="64" xr:uid="{00000000-0005-0000-0000-000085000000}"/>
    <cellStyle name="標準_3第9号様式の2" xfId="132" xr:uid="{00000000-0005-0000-0000-000086000000}"/>
    <cellStyle name="標準_サービス管理責任者経歴書" xfId="69" xr:uid="{00000000-0005-0000-0000-000087000000}"/>
    <cellStyle name="標準_介護給付費等に係る体制等に関する届出書" xfId="60" xr:uid="{00000000-0005-0000-0000-000088000000}"/>
    <cellStyle name="標準_管理者経歴書" xfId="68" xr:uid="{00000000-0005-0000-0000-000089000000}"/>
    <cellStyle name="標準_居宅申請書" xfId="57" xr:uid="{00000000-0005-0000-0000-00008A000000}"/>
    <cellStyle name="標準_経歴書" xfId="70" xr:uid="{00000000-0005-0000-0000-00008C000000}"/>
    <cellStyle name="標準_事業者指定様式（多機能用総括表）作業ファイル" xfId="154" xr:uid="{6C8B65AC-BB98-4E27-8E4E-C114E1D52737}"/>
    <cellStyle name="標準_実務経験（見込）証明書" xfId="71" xr:uid="{00000000-0005-0000-0000-00008E000000}"/>
    <cellStyle name="標準_実務経験証明書(相談支援専門員)" xfId="130" xr:uid="{00000000-0005-0000-0000-00008F000000}"/>
    <cellStyle name="標準_収支予算表" xfId="168" xr:uid="{4A42A6CE-B4DB-46AB-ACF5-6BC31E41CC34}"/>
    <cellStyle name="標準_収支予算表（記載例）" xfId="167" xr:uid="{2CA03D07-AE9C-469A-ACFC-6EE6533AF1F9}"/>
    <cellStyle name="標準_新規Microsoft Excel ワークシート" xfId="166" xr:uid="{E9AA3268-126C-42C0-BBFF-2C366451A30A}"/>
    <cellStyle name="標準_設備備品一覧" xfId="67" xr:uid="{00000000-0005-0000-0000-000092000000}"/>
    <cellStyle name="標準_総括表を変更しました（６／２３）" xfId="58" xr:uid="{00000000-0005-0000-0000-000093000000}"/>
    <cellStyle name="標準_第１号様式・付表" xfId="135" xr:uid="{00000000-0005-0000-0000-000094000000}"/>
    <cellStyle name="標準_短期入所介護給付費請求書" xfId="149" xr:uid="{00000000-0005-0000-0000-000095000000}"/>
    <cellStyle name="標準_特定事業所加算届出様式" xfId="146" xr:uid="{00000000-0005-0000-0000-000096000000}"/>
    <cellStyle name="標準_平面図" xfId="66" xr:uid="{00000000-0005-0000-0000-000097000000}"/>
    <cellStyle name="標準_報酬コード表" xfId="61" xr:uid="{00000000-0005-0000-0000-000098000000}"/>
    <cellStyle name="未定義" xfId="53" xr:uid="{00000000-0005-0000-0000-000099000000}"/>
    <cellStyle name="良い 2" xfId="49" xr:uid="{00000000-0005-0000-0000-00009A000000}"/>
    <cellStyle name="良い 3" xfId="129" xr:uid="{00000000-0005-0000-0000-00009B000000}"/>
  </cellStyles>
  <dxfs count="101">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val="0"/>
        <i val="0"/>
        <strike val="0"/>
        <condense val="0"/>
        <extend val="0"/>
        <outline val="0"/>
        <shadow val="0"/>
        <u val="none"/>
        <vertAlign val="baseline"/>
        <sz val="12"/>
        <color auto="1"/>
        <name val="ＭＳ ゴシック"/>
        <scheme val="none"/>
      </font>
    </dxf>
    <dxf>
      <font>
        <b val="0"/>
        <i val="0"/>
        <strike val="0"/>
        <condense val="0"/>
        <extend val="0"/>
        <outline val="0"/>
        <shadow val="0"/>
        <u val="none"/>
        <vertAlign val="baseline"/>
        <sz val="12"/>
        <color auto="1"/>
        <name val="ＭＳ ゴシック"/>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5.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theme" Target="theme/theme1.xml"/><Relationship Id="rId8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11</xdr:col>
      <xdr:colOff>904875</xdr:colOff>
      <xdr:row>17</xdr:row>
      <xdr:rowOff>9525</xdr:rowOff>
    </xdr:from>
    <xdr:to>
      <xdr:col>15</xdr:col>
      <xdr:colOff>1514475</xdr:colOff>
      <xdr:row>20</xdr:row>
      <xdr:rowOff>9525</xdr:rowOff>
    </xdr:to>
    <xdr:sp macro="" textlink="">
      <xdr:nvSpPr>
        <xdr:cNvPr id="3" name="AutoShape 2">
          <a:extLst>
            <a:ext uri="{FF2B5EF4-FFF2-40B4-BE49-F238E27FC236}">
              <a16:creationId xmlns:a16="http://schemas.microsoft.com/office/drawing/2014/main" id="{00000000-0008-0000-0500-000003000000}"/>
            </a:ext>
          </a:extLst>
        </xdr:cNvPr>
        <xdr:cNvSpPr>
          <a:spLocks noChangeArrowheads="1"/>
        </xdr:cNvSpPr>
      </xdr:nvSpPr>
      <xdr:spPr bwMode="auto">
        <a:xfrm>
          <a:off x="2990850" y="5248275"/>
          <a:ext cx="7648575" cy="971550"/>
        </a:xfrm>
        <a:prstGeom prst="roundRect">
          <a:avLst>
            <a:gd name="adj" fmla="val 16667"/>
          </a:avLst>
        </a:prstGeom>
        <a:solidFill>
          <a:srgbClr val="CCFFFF"/>
        </a:solidFill>
        <a:ln w="9525">
          <a:solidFill>
            <a:srgbClr val="000000"/>
          </a:solidFill>
          <a:round/>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事業所一覧は、既存資料の写し及び両面印刷（Ａ４用紙のもの）したものでも構いませんが、その場合は一覧の表紙に、事業所等の合計数がわかるよう「事業所等の合計　○○ヵ所」と記入してください。</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4" name="AutoShape 3">
          <a:extLst>
            <a:ext uri="{FF2B5EF4-FFF2-40B4-BE49-F238E27FC236}">
              <a16:creationId xmlns:a16="http://schemas.microsoft.com/office/drawing/2014/main" id="{00000000-0008-0000-0500-000004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5" name="AutoShape 4">
          <a:extLst>
            <a:ext uri="{FF2B5EF4-FFF2-40B4-BE49-F238E27FC236}">
              <a16:creationId xmlns:a16="http://schemas.microsoft.com/office/drawing/2014/main" id="{00000000-0008-0000-0500-000005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44677965" y="206375"/>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2507512" y="86965"/>
          <a:ext cx="19289747" cy="402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648391" y="17572824"/>
          <a:ext cx="40218016" cy="2270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23462693" y="2117289"/>
          <a:ext cx="699850" cy="3310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4933895" y="6264523"/>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14823771" y="6265077"/>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24699845" y="6265631"/>
          <a:ext cx="366644" cy="1262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34579727" y="6276180"/>
          <a:ext cx="359024" cy="1262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44677965" y="222250"/>
          <a:ext cx="5454847" cy="4669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0998675" y="535411"/>
          <a:ext cx="27511549" cy="418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51825525" y="158260"/>
          <a:ext cx="13453942" cy="7781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6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付表７、様式第５号、職員配置状況確認調査票の記載と整合性をとってください。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47625</xdr:colOff>
      <xdr:row>10</xdr:row>
      <xdr:rowOff>9525</xdr:rowOff>
    </xdr:to>
    <xdr:sp macro="" textlink="">
      <xdr:nvSpPr>
        <xdr:cNvPr id="3" name="左矢印 3">
          <a:extLst>
            <a:ext uri="{FF2B5EF4-FFF2-40B4-BE49-F238E27FC236}">
              <a16:creationId xmlns:a16="http://schemas.microsoft.com/office/drawing/2014/main" id="{00000000-0008-0000-2600-000003000000}"/>
            </a:ext>
          </a:extLst>
        </xdr:cNvPr>
        <xdr:cNvSpPr>
          <a:spLocks noChangeArrowheads="1"/>
        </xdr:cNvSpPr>
      </xdr:nvSpPr>
      <xdr:spPr bwMode="auto">
        <a:xfrm rot="947542">
          <a:off x="6848475" y="1466850"/>
          <a:ext cx="733425" cy="485775"/>
        </a:xfrm>
        <a:prstGeom prst="leftArrow">
          <a:avLst>
            <a:gd name="adj1" fmla="val 50000"/>
            <a:gd name="adj2" fmla="val 34474"/>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4">
          <a:extLst>
            <a:ext uri="{FF2B5EF4-FFF2-40B4-BE49-F238E27FC236}">
              <a16:creationId xmlns:a16="http://schemas.microsoft.com/office/drawing/2014/main" id="{00000000-0008-0000-2600-000004000000}"/>
            </a:ext>
          </a:extLst>
        </xdr:cNvPr>
        <xdr:cNvSpPr>
          <a:spLocks noChangeArrowheads="1"/>
        </xdr:cNvSpPr>
      </xdr:nvSpPr>
      <xdr:spPr bwMode="auto">
        <a:xfrm>
          <a:off x="684847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600-000005000000}"/>
            </a:ext>
          </a:extLst>
        </xdr:cNvPr>
        <xdr:cNvSpPr/>
      </xdr:nvSpPr>
      <xdr:spPr>
        <a:xfrm>
          <a:off x="785812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6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10">
          <a:extLst>
            <a:ext uri="{FF2B5EF4-FFF2-40B4-BE49-F238E27FC236}">
              <a16:creationId xmlns:a16="http://schemas.microsoft.com/office/drawing/2014/main" id="{00000000-0008-0000-2600-000007000000}"/>
            </a:ext>
          </a:extLst>
        </xdr:cNvPr>
        <xdr:cNvSpPr>
          <a:spLocks noChangeArrowheads="1"/>
        </xdr:cNvSpPr>
      </xdr:nvSpPr>
      <xdr:spPr bwMode="auto">
        <a:xfrm>
          <a:off x="684847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628650</xdr:colOff>
      <xdr:row>0</xdr:row>
      <xdr:rowOff>114300</xdr:rowOff>
    </xdr:from>
    <xdr:to>
      <xdr:col>11</xdr:col>
      <xdr:colOff>85725</xdr:colOff>
      <xdr:row>2</xdr:row>
      <xdr:rowOff>161925</xdr:rowOff>
    </xdr:to>
    <xdr:sp macro="" textlink="">
      <xdr:nvSpPr>
        <xdr:cNvPr id="8" name="左矢印 11">
          <a:extLst>
            <a:ext uri="{FF2B5EF4-FFF2-40B4-BE49-F238E27FC236}">
              <a16:creationId xmlns:a16="http://schemas.microsoft.com/office/drawing/2014/main" id="{00000000-0008-0000-2600-000008000000}"/>
            </a:ext>
          </a:extLst>
        </xdr:cNvPr>
        <xdr:cNvSpPr>
          <a:spLocks noChangeArrowheads="1"/>
        </xdr:cNvSpPr>
      </xdr:nvSpPr>
      <xdr:spPr bwMode="auto">
        <a:xfrm>
          <a:off x="6848475" y="114300"/>
          <a:ext cx="771525" cy="485775"/>
        </a:xfrm>
        <a:prstGeom prst="leftArrow">
          <a:avLst>
            <a:gd name="adj1" fmla="val 50000"/>
            <a:gd name="adj2" fmla="val 34757"/>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6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6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276224</xdr:colOff>
      <xdr:row>7</xdr:row>
      <xdr:rowOff>47626</xdr:rowOff>
    </xdr:from>
    <xdr:to>
      <xdr:col>16</xdr:col>
      <xdr:colOff>647700</xdr:colOff>
      <xdr:row>12</xdr:row>
      <xdr:rowOff>123826</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7810499" y="1419226"/>
          <a:ext cx="3800476" cy="10287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付表７、職員配置状況確認調査票の記載と整合性をとってください。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590550</xdr:colOff>
      <xdr:row>7</xdr:row>
      <xdr:rowOff>95250</xdr:rowOff>
    </xdr:from>
    <xdr:to>
      <xdr:col>11</xdr:col>
      <xdr:colOff>47624</xdr:colOff>
      <xdr:row>10</xdr:row>
      <xdr:rowOff>8382</xdr:rowOff>
    </xdr:to>
    <xdr:sp macro="" textlink="">
      <xdr:nvSpPr>
        <xdr:cNvPr id="3" name="左矢印 2">
          <a:extLst>
            <a:ext uri="{FF2B5EF4-FFF2-40B4-BE49-F238E27FC236}">
              <a16:creationId xmlns:a16="http://schemas.microsoft.com/office/drawing/2014/main" id="{00000000-0008-0000-2700-000003000000}"/>
            </a:ext>
          </a:extLst>
        </xdr:cNvPr>
        <xdr:cNvSpPr/>
      </xdr:nvSpPr>
      <xdr:spPr>
        <a:xfrm rot="947542">
          <a:off x="6848475" y="1466850"/>
          <a:ext cx="7334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28575</xdr:colOff>
      <xdr:row>16</xdr:row>
      <xdr:rowOff>161925</xdr:rowOff>
    </xdr:from>
    <xdr:to>
      <xdr:col>11</xdr:col>
      <xdr:colOff>171449</xdr:colOff>
      <xdr:row>19</xdr:row>
      <xdr:rowOff>75057</xdr:rowOff>
    </xdr:to>
    <xdr:sp macro="" textlink="">
      <xdr:nvSpPr>
        <xdr:cNvPr id="4" name="左矢印 3">
          <a:extLst>
            <a:ext uri="{FF2B5EF4-FFF2-40B4-BE49-F238E27FC236}">
              <a16:creationId xmlns:a16="http://schemas.microsoft.com/office/drawing/2014/main" id="{00000000-0008-0000-2700-000004000000}"/>
            </a:ext>
          </a:extLst>
        </xdr:cNvPr>
        <xdr:cNvSpPr/>
      </xdr:nvSpPr>
      <xdr:spPr>
        <a:xfrm>
          <a:off x="6877050" y="3248025"/>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21</xdr:row>
      <xdr:rowOff>57150</xdr:rowOff>
    </xdr:to>
    <xdr:sp macro="" textlink="">
      <xdr:nvSpPr>
        <xdr:cNvPr id="5" name="角丸四角形 4">
          <a:extLst>
            <a:ext uri="{FF2B5EF4-FFF2-40B4-BE49-F238E27FC236}">
              <a16:creationId xmlns:a16="http://schemas.microsoft.com/office/drawing/2014/main" id="{00000000-0008-0000-2700-000005000000}"/>
            </a:ext>
          </a:extLst>
        </xdr:cNvPr>
        <xdr:cNvSpPr/>
      </xdr:nvSpPr>
      <xdr:spPr>
        <a:xfrm>
          <a:off x="7858125" y="2895600"/>
          <a:ext cx="3724275" cy="12001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700-000006000000}"/>
            </a:ext>
          </a:extLst>
        </xdr:cNvPr>
        <xdr:cNvSpPr/>
      </xdr:nvSpPr>
      <xdr:spPr>
        <a:xfrm>
          <a:off x="782955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700-000007000000}"/>
            </a:ext>
          </a:extLst>
        </xdr:cNvPr>
        <xdr:cNvSpPr/>
      </xdr:nvSpPr>
      <xdr:spPr>
        <a:xfrm>
          <a:off x="684847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628650</xdr:colOff>
      <xdr:row>0</xdr:row>
      <xdr:rowOff>114300</xdr:rowOff>
    </xdr:from>
    <xdr:to>
      <xdr:col>11</xdr:col>
      <xdr:colOff>85724</xdr:colOff>
      <xdr:row>2</xdr:row>
      <xdr:rowOff>160782</xdr:rowOff>
    </xdr:to>
    <xdr:sp macro="" textlink="">
      <xdr:nvSpPr>
        <xdr:cNvPr id="8" name="左矢印 7">
          <a:extLst>
            <a:ext uri="{FF2B5EF4-FFF2-40B4-BE49-F238E27FC236}">
              <a16:creationId xmlns:a16="http://schemas.microsoft.com/office/drawing/2014/main" id="{00000000-0008-0000-2700-000008000000}"/>
            </a:ext>
          </a:extLst>
        </xdr:cNvPr>
        <xdr:cNvSpPr/>
      </xdr:nvSpPr>
      <xdr:spPr>
        <a:xfrm>
          <a:off x="6848475" y="114300"/>
          <a:ext cx="7715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647700</xdr:colOff>
      <xdr:row>5</xdr:row>
      <xdr:rowOff>152399</xdr:rowOff>
    </xdr:to>
    <xdr:sp macro="" textlink="">
      <xdr:nvSpPr>
        <xdr:cNvPr id="9" name="角丸四角形 8">
          <a:extLst>
            <a:ext uri="{FF2B5EF4-FFF2-40B4-BE49-F238E27FC236}">
              <a16:creationId xmlns:a16="http://schemas.microsoft.com/office/drawing/2014/main" id="{00000000-0008-0000-2700-000009000000}"/>
            </a:ext>
          </a:extLst>
        </xdr:cNvPr>
        <xdr:cNvSpPr/>
      </xdr:nvSpPr>
      <xdr:spPr>
        <a:xfrm>
          <a:off x="7839075" y="47624"/>
          <a:ext cx="3771900"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⇒管理者・サービス管理責任者経歴書</a:t>
          </a:r>
        </a:p>
      </xdr:txBody>
    </xdr:sp>
    <xdr:clientData/>
  </xdr:twoCellAnchor>
  <xdr:twoCellAnchor>
    <xdr:from>
      <xdr:col>10</xdr:col>
      <xdr:colOff>219075</xdr:colOff>
      <xdr:row>22</xdr:row>
      <xdr:rowOff>57150</xdr:rowOff>
    </xdr:from>
    <xdr:to>
      <xdr:col>16</xdr:col>
      <xdr:colOff>609600</xdr:colOff>
      <xdr:row>28</xdr:row>
      <xdr:rowOff>133350</xdr:rowOff>
    </xdr:to>
    <xdr:sp macro="" textlink="">
      <xdr:nvSpPr>
        <xdr:cNvPr id="10" name="角丸四角形 9">
          <a:extLst>
            <a:ext uri="{FF2B5EF4-FFF2-40B4-BE49-F238E27FC236}">
              <a16:creationId xmlns:a16="http://schemas.microsoft.com/office/drawing/2014/main" id="{00000000-0008-0000-2700-00000A000000}"/>
            </a:ext>
          </a:extLst>
        </xdr:cNvPr>
        <xdr:cNvSpPr/>
      </xdr:nvSpPr>
      <xdr:spPr>
        <a:xfrm>
          <a:off x="7067550" y="4286250"/>
          <a:ext cx="4505325" cy="121920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管理者は、適切な指定共同生活援助を提供するために必要な知識及び経験を有する者でなければなりません。</a:t>
          </a:r>
          <a:endParaRPr kumimoji="1" lang="en-US" altLang="ja-JP" sz="1100">
            <a:solidFill>
              <a:sysClr val="windowText" lastClr="000000"/>
            </a:solidFill>
          </a:endParaRPr>
        </a:p>
        <a:p>
          <a:pPr algn="l"/>
          <a:r>
            <a:rPr kumimoji="1" lang="ja-JP" altLang="en-US" sz="1100">
              <a:solidFill>
                <a:sysClr val="windowText" lastClr="000000"/>
              </a:solidFill>
            </a:rPr>
            <a:t>管理者には、資格や実務経験などの要件はありませんが、管理者としてふさわしい人物を配置してください。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11</xdr:col>
      <xdr:colOff>276224</xdr:colOff>
      <xdr:row>7</xdr:row>
      <xdr:rowOff>19050</xdr:rowOff>
    </xdr:from>
    <xdr:to>
      <xdr:col>16</xdr:col>
      <xdr:colOff>647700</xdr:colOff>
      <xdr:row>12</xdr:row>
      <xdr:rowOff>161925</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7905749" y="1390650"/>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付表７、様式第５号、実務経験（見込）証明書、職員配置状況確認調査票の記載と整合性をとってください。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800-000003000000}"/>
            </a:ext>
          </a:extLst>
        </xdr:cNvPr>
        <xdr:cNvSpPr>
          <a:spLocks noChangeArrowheads="1"/>
        </xdr:cNvSpPr>
      </xdr:nvSpPr>
      <xdr:spPr bwMode="auto">
        <a:xfrm rot="1647483">
          <a:off x="69437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800-000004000000}"/>
            </a:ext>
          </a:extLst>
        </xdr:cNvPr>
        <xdr:cNvSpPr>
          <a:spLocks noChangeArrowheads="1"/>
        </xdr:cNvSpPr>
      </xdr:nvSpPr>
      <xdr:spPr bwMode="auto">
        <a:xfrm>
          <a:off x="69437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800-000005000000}"/>
            </a:ext>
          </a:extLst>
        </xdr:cNvPr>
        <xdr:cNvSpPr/>
      </xdr:nvSpPr>
      <xdr:spPr>
        <a:xfrm>
          <a:off x="79533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800-000006000000}"/>
            </a:ext>
          </a:extLst>
        </xdr:cNvPr>
        <xdr:cNvSpPr/>
      </xdr:nvSpPr>
      <xdr:spPr>
        <a:xfrm>
          <a:off x="79248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800-000007000000}"/>
            </a:ext>
          </a:extLst>
        </xdr:cNvPr>
        <xdr:cNvSpPr>
          <a:spLocks noChangeArrowheads="1"/>
        </xdr:cNvSpPr>
      </xdr:nvSpPr>
      <xdr:spPr bwMode="auto">
        <a:xfrm>
          <a:off x="69437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800-000008000000}"/>
            </a:ext>
          </a:extLst>
        </xdr:cNvPr>
        <xdr:cNvSpPr>
          <a:spLocks noChangeArrowheads="1"/>
        </xdr:cNvSpPr>
      </xdr:nvSpPr>
      <xdr:spPr bwMode="auto">
        <a:xfrm>
          <a:off x="69437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800-000009000000}"/>
            </a:ext>
          </a:extLst>
        </xdr:cNvPr>
        <xdr:cNvSpPr/>
      </xdr:nvSpPr>
      <xdr:spPr>
        <a:xfrm>
          <a:off x="79343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180975</xdr:colOff>
      <xdr:row>20</xdr:row>
      <xdr:rowOff>180974</xdr:rowOff>
    </xdr:from>
    <xdr:to>
      <xdr:col>16</xdr:col>
      <xdr:colOff>571500</xdr:colOff>
      <xdr:row>28</xdr:row>
      <xdr:rowOff>57149</xdr:rowOff>
    </xdr:to>
    <xdr:sp macro="" textlink="">
      <xdr:nvSpPr>
        <xdr:cNvPr id="10" name="角丸四角形 9">
          <a:extLst>
            <a:ext uri="{FF2B5EF4-FFF2-40B4-BE49-F238E27FC236}">
              <a16:creationId xmlns:a16="http://schemas.microsoft.com/office/drawing/2014/main" id="{00000000-0008-0000-2800-00000A000000}"/>
            </a:ext>
          </a:extLst>
        </xdr:cNvPr>
        <xdr:cNvSpPr/>
      </xdr:nvSpPr>
      <xdr:spPr>
        <a:xfrm>
          <a:off x="7124700" y="40290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257174</xdr:colOff>
      <xdr:row>6</xdr:row>
      <xdr:rowOff>142875</xdr:rowOff>
    </xdr:from>
    <xdr:to>
      <xdr:col>16</xdr:col>
      <xdr:colOff>628650</xdr:colOff>
      <xdr:row>12</xdr:row>
      <xdr:rowOff>95250</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7886699" y="1323975"/>
          <a:ext cx="3800476"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付表７、実務経験（見込）証明書、職員配置状況確認調査票の記載と整合性をとってください。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900-000003000000}"/>
            </a:ext>
          </a:extLst>
        </xdr:cNvPr>
        <xdr:cNvSpPr/>
      </xdr:nvSpPr>
      <xdr:spPr>
        <a:xfrm rot="1647483">
          <a:off x="69437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14</xdr:row>
      <xdr:rowOff>38100</xdr:rowOff>
    </xdr:from>
    <xdr:to>
      <xdr:col>11</xdr:col>
      <xdr:colOff>142874</xdr:colOff>
      <xdr:row>16</xdr:row>
      <xdr:rowOff>141732</xdr:rowOff>
    </xdr:to>
    <xdr:sp macro="" textlink="">
      <xdr:nvSpPr>
        <xdr:cNvPr id="4" name="左矢印 3">
          <a:extLst>
            <a:ext uri="{FF2B5EF4-FFF2-40B4-BE49-F238E27FC236}">
              <a16:creationId xmlns:a16="http://schemas.microsoft.com/office/drawing/2014/main" id="{00000000-0008-0000-2900-000004000000}"/>
            </a:ext>
          </a:extLst>
        </xdr:cNvPr>
        <xdr:cNvSpPr/>
      </xdr:nvSpPr>
      <xdr:spPr>
        <a:xfrm>
          <a:off x="6943725" y="274320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295275</xdr:colOff>
      <xdr:row>13</xdr:row>
      <xdr:rowOff>19050</xdr:rowOff>
    </xdr:from>
    <xdr:to>
      <xdr:col>16</xdr:col>
      <xdr:colOff>590550</xdr:colOff>
      <xdr:row>18</xdr:row>
      <xdr:rowOff>28575</xdr:rowOff>
    </xdr:to>
    <xdr:sp macro="" textlink="">
      <xdr:nvSpPr>
        <xdr:cNvPr id="5" name="角丸四角形 4">
          <a:extLst>
            <a:ext uri="{FF2B5EF4-FFF2-40B4-BE49-F238E27FC236}">
              <a16:creationId xmlns:a16="http://schemas.microsoft.com/office/drawing/2014/main" id="{00000000-0008-0000-2900-000005000000}"/>
            </a:ext>
          </a:extLst>
        </xdr:cNvPr>
        <xdr:cNvSpPr/>
      </xdr:nvSpPr>
      <xdr:spPr>
        <a:xfrm>
          <a:off x="7924800" y="2533650"/>
          <a:ext cx="3724275" cy="9620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276225</xdr:colOff>
      <xdr:row>26</xdr:row>
      <xdr:rowOff>142875</xdr:rowOff>
    </xdr:from>
    <xdr:to>
      <xdr:col>16</xdr:col>
      <xdr:colOff>533400</xdr:colOff>
      <xdr:row>31</xdr:row>
      <xdr:rowOff>19050</xdr:rowOff>
    </xdr:to>
    <xdr:sp macro="" textlink="">
      <xdr:nvSpPr>
        <xdr:cNvPr id="6" name="角丸四角形 5">
          <a:extLst>
            <a:ext uri="{FF2B5EF4-FFF2-40B4-BE49-F238E27FC236}">
              <a16:creationId xmlns:a16="http://schemas.microsoft.com/office/drawing/2014/main" id="{00000000-0008-0000-2900-000006000000}"/>
            </a:ext>
          </a:extLst>
        </xdr:cNvPr>
        <xdr:cNvSpPr/>
      </xdr:nvSpPr>
      <xdr:spPr>
        <a:xfrm>
          <a:off x="7905750" y="5133975"/>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285750</xdr:colOff>
      <xdr:row>28</xdr:row>
      <xdr:rowOff>0</xdr:rowOff>
    </xdr:from>
    <xdr:to>
      <xdr:col>11</xdr:col>
      <xdr:colOff>66674</xdr:colOff>
      <xdr:row>30</xdr:row>
      <xdr:rowOff>103632</xdr:rowOff>
    </xdr:to>
    <xdr:sp macro="" textlink="">
      <xdr:nvSpPr>
        <xdr:cNvPr id="7" name="左矢印 6">
          <a:extLst>
            <a:ext uri="{FF2B5EF4-FFF2-40B4-BE49-F238E27FC236}">
              <a16:creationId xmlns:a16="http://schemas.microsoft.com/office/drawing/2014/main" id="{00000000-0008-0000-2900-000007000000}"/>
            </a:ext>
          </a:extLst>
        </xdr:cNvPr>
        <xdr:cNvSpPr/>
      </xdr:nvSpPr>
      <xdr:spPr>
        <a:xfrm rot="20674357">
          <a:off x="6886575" y="53721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900-000008000000}"/>
            </a:ext>
          </a:extLst>
        </xdr:cNvPr>
        <xdr:cNvSpPr/>
      </xdr:nvSpPr>
      <xdr:spPr>
        <a:xfrm>
          <a:off x="69437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276225</xdr:colOff>
      <xdr:row>0</xdr:row>
      <xdr:rowOff>38099</xdr:rowOff>
    </xdr:from>
    <xdr:to>
      <xdr:col>16</xdr:col>
      <xdr:colOff>628650</xdr:colOff>
      <xdr:row>5</xdr:row>
      <xdr:rowOff>142874</xdr:rowOff>
    </xdr:to>
    <xdr:sp macro="" textlink="">
      <xdr:nvSpPr>
        <xdr:cNvPr id="9" name="角丸四角形 8">
          <a:extLst>
            <a:ext uri="{FF2B5EF4-FFF2-40B4-BE49-F238E27FC236}">
              <a16:creationId xmlns:a16="http://schemas.microsoft.com/office/drawing/2014/main" id="{00000000-0008-0000-2900-000009000000}"/>
            </a:ext>
          </a:extLst>
        </xdr:cNvPr>
        <xdr:cNvSpPr/>
      </xdr:nvSpPr>
      <xdr:spPr>
        <a:xfrm>
          <a:off x="7905750" y="38099"/>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サービス管理責任者経歴書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⇒サービス管理責任者・世話人経歴書</a:t>
          </a:r>
        </a:p>
      </xdr:txBody>
    </xdr:sp>
    <xdr:clientData/>
  </xdr:twoCellAnchor>
  <xdr:twoCellAnchor>
    <xdr:from>
      <xdr:col>10</xdr:col>
      <xdr:colOff>190500</xdr:colOff>
      <xdr:row>18</xdr:row>
      <xdr:rowOff>104774</xdr:rowOff>
    </xdr:from>
    <xdr:to>
      <xdr:col>16</xdr:col>
      <xdr:colOff>581025</xdr:colOff>
      <xdr:row>25</xdr:row>
      <xdr:rowOff>171449</xdr:rowOff>
    </xdr:to>
    <xdr:sp macro="" textlink="">
      <xdr:nvSpPr>
        <xdr:cNvPr id="10" name="角丸四角形 9">
          <a:extLst>
            <a:ext uri="{FF2B5EF4-FFF2-40B4-BE49-F238E27FC236}">
              <a16:creationId xmlns:a16="http://schemas.microsoft.com/office/drawing/2014/main" id="{00000000-0008-0000-2900-00000A000000}"/>
            </a:ext>
          </a:extLst>
        </xdr:cNvPr>
        <xdr:cNvSpPr/>
      </xdr:nvSpPr>
      <xdr:spPr>
        <a:xfrm>
          <a:off x="7134225" y="3571874"/>
          <a:ext cx="4505325" cy="14001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サービス管理責任者となるには、相当の実務経験と研修の修了という要件があります。</a:t>
          </a:r>
          <a:endParaRPr kumimoji="1" lang="en-US" altLang="ja-JP" sz="1100">
            <a:solidFill>
              <a:sysClr val="windowText" lastClr="000000"/>
            </a:solidFill>
          </a:endParaRPr>
        </a:p>
        <a:p>
          <a:pPr algn="l"/>
          <a:r>
            <a:rPr kumimoji="1" lang="ja-JP" altLang="en-US" sz="1100">
              <a:solidFill>
                <a:sysClr val="windowText" lastClr="000000"/>
              </a:solidFill>
            </a:rPr>
            <a:t>事業所の新設やユニットの増設にあたっては、サービス管理責任者を確保するため、実務経験がある職員の研修受講に計画的に取り組んで下さい。</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A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A00-000003000000}"/>
            </a:ext>
          </a:extLst>
        </xdr:cNvPr>
        <xdr:cNvSpPr>
          <a:spLocks noChangeArrowheads="1"/>
        </xdr:cNvSpPr>
      </xdr:nvSpPr>
      <xdr:spPr bwMode="auto">
        <a:xfrm rot="1647483">
          <a:off x="6858000"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A00-000004000000}"/>
            </a:ext>
          </a:extLst>
        </xdr:cNvPr>
        <xdr:cNvSpPr>
          <a:spLocks noChangeArrowheads="1"/>
        </xdr:cNvSpPr>
      </xdr:nvSpPr>
      <xdr:spPr bwMode="auto">
        <a:xfrm>
          <a:off x="6858000"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A00-000005000000}"/>
            </a:ext>
          </a:extLst>
        </xdr:cNvPr>
        <xdr:cNvSpPr/>
      </xdr:nvSpPr>
      <xdr:spPr>
        <a:xfrm>
          <a:off x="7867650"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A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A00-000007000000}"/>
            </a:ext>
          </a:extLst>
        </xdr:cNvPr>
        <xdr:cNvSpPr>
          <a:spLocks noChangeArrowheads="1"/>
        </xdr:cNvSpPr>
      </xdr:nvSpPr>
      <xdr:spPr bwMode="auto">
        <a:xfrm>
          <a:off x="6858000"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A00-000008000000}"/>
            </a:ext>
          </a:extLst>
        </xdr:cNvPr>
        <xdr:cNvSpPr>
          <a:spLocks noChangeArrowheads="1"/>
        </xdr:cNvSpPr>
      </xdr:nvSpPr>
      <xdr:spPr bwMode="auto">
        <a:xfrm>
          <a:off x="6858000"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A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276224</xdr:colOff>
      <xdr:row>7</xdr:row>
      <xdr:rowOff>133349</xdr:rowOff>
    </xdr:from>
    <xdr:to>
      <xdr:col>16</xdr:col>
      <xdr:colOff>647700</xdr:colOff>
      <xdr:row>12</xdr:row>
      <xdr:rowOff>114300</xdr:rowOff>
    </xdr:to>
    <xdr:sp macro="" textlink="">
      <xdr:nvSpPr>
        <xdr:cNvPr id="2" name="角丸四角形 1">
          <a:extLst>
            <a:ext uri="{FF2B5EF4-FFF2-40B4-BE49-F238E27FC236}">
              <a16:creationId xmlns:a16="http://schemas.microsoft.com/office/drawing/2014/main" id="{00000000-0008-0000-2B00-000002000000}"/>
            </a:ext>
          </a:extLst>
        </xdr:cNvPr>
        <xdr:cNvSpPr/>
      </xdr:nvSpPr>
      <xdr:spPr>
        <a:xfrm>
          <a:off x="7820024" y="1504949"/>
          <a:ext cx="3800476" cy="93345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B00-000003000000}"/>
            </a:ext>
          </a:extLst>
        </xdr:cNvPr>
        <xdr:cNvSpPr/>
      </xdr:nvSpPr>
      <xdr:spPr>
        <a:xfrm rot="1647483">
          <a:off x="6858000"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B00-000004000000}"/>
            </a:ext>
          </a:extLst>
        </xdr:cNvPr>
        <xdr:cNvSpPr/>
      </xdr:nvSpPr>
      <xdr:spPr>
        <a:xfrm>
          <a:off x="6858000"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19050</xdr:rowOff>
    </xdr:to>
    <xdr:sp macro="" textlink="">
      <xdr:nvSpPr>
        <xdr:cNvPr id="5" name="角丸四角形 4">
          <a:extLst>
            <a:ext uri="{FF2B5EF4-FFF2-40B4-BE49-F238E27FC236}">
              <a16:creationId xmlns:a16="http://schemas.microsoft.com/office/drawing/2014/main" id="{00000000-0008-0000-2B00-000005000000}"/>
            </a:ext>
          </a:extLst>
        </xdr:cNvPr>
        <xdr:cNvSpPr/>
      </xdr:nvSpPr>
      <xdr:spPr>
        <a:xfrm>
          <a:off x="7867650" y="2895600"/>
          <a:ext cx="3724275" cy="9715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B00-000006000000}"/>
            </a:ext>
          </a:extLst>
        </xdr:cNvPr>
        <xdr:cNvSpPr/>
      </xdr:nvSpPr>
      <xdr:spPr>
        <a:xfrm>
          <a:off x="7839075"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B00-000007000000}"/>
            </a:ext>
          </a:extLst>
        </xdr:cNvPr>
        <xdr:cNvSpPr/>
      </xdr:nvSpPr>
      <xdr:spPr>
        <a:xfrm>
          <a:off x="6858000"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B00-000008000000}"/>
            </a:ext>
          </a:extLst>
        </xdr:cNvPr>
        <xdr:cNvSpPr/>
      </xdr:nvSpPr>
      <xdr:spPr>
        <a:xfrm>
          <a:off x="6858000"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B00-000009000000}"/>
            </a:ext>
          </a:extLst>
        </xdr:cNvPr>
        <xdr:cNvSpPr/>
      </xdr:nvSpPr>
      <xdr:spPr>
        <a:xfrm>
          <a:off x="7848600"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世話人経歴書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⇒管理者・世話人経歴書</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9525</xdr:colOff>
      <xdr:row>9</xdr:row>
      <xdr:rowOff>114300</xdr:rowOff>
    </xdr:to>
    <xdr:sp macro="" textlink="">
      <xdr:nvSpPr>
        <xdr:cNvPr id="3" name="左矢印 2">
          <a:extLst>
            <a:ext uri="{FF2B5EF4-FFF2-40B4-BE49-F238E27FC236}">
              <a16:creationId xmlns:a16="http://schemas.microsoft.com/office/drawing/2014/main" id="{00000000-0008-0000-2C00-000003000000}"/>
            </a:ext>
          </a:extLst>
        </xdr:cNvPr>
        <xdr:cNvSpPr>
          <a:spLocks noChangeArrowheads="1"/>
        </xdr:cNvSpPr>
      </xdr:nvSpPr>
      <xdr:spPr bwMode="auto">
        <a:xfrm rot="1647483">
          <a:off x="6829425" y="1381125"/>
          <a:ext cx="695325" cy="485775"/>
        </a:xfrm>
        <a:prstGeom prst="leftArrow">
          <a:avLst>
            <a:gd name="adj1" fmla="val 50000"/>
            <a:gd name="adj2" fmla="val 32365"/>
          </a:avLst>
        </a:prstGeom>
        <a:solidFill>
          <a:srgbClr val="4F81BD"/>
        </a:solidFill>
        <a:ln w="25400" algn="ctr">
          <a:solidFill>
            <a:srgbClr val="385D8A"/>
          </a:solidFill>
          <a:miter lim="800000"/>
          <a:headEnd/>
          <a:tailEnd/>
        </a:ln>
      </xdr:spPr>
    </xdr:sp>
    <xdr:clientData/>
  </xdr:twoCellAnchor>
  <xdr:twoCellAnchor>
    <xdr:from>
      <xdr:col>10</xdr:col>
      <xdr:colOff>0</xdr:colOff>
      <xdr:row>15</xdr:row>
      <xdr:rowOff>133350</xdr:rowOff>
    </xdr:from>
    <xdr:to>
      <xdr:col>11</xdr:col>
      <xdr:colOff>142875</xdr:colOff>
      <xdr:row>18</xdr:row>
      <xdr:rowOff>47625</xdr:rowOff>
    </xdr:to>
    <xdr:sp macro="" textlink="">
      <xdr:nvSpPr>
        <xdr:cNvPr id="4" name="左矢印 3">
          <a:extLst>
            <a:ext uri="{FF2B5EF4-FFF2-40B4-BE49-F238E27FC236}">
              <a16:creationId xmlns:a16="http://schemas.microsoft.com/office/drawing/2014/main" id="{00000000-0008-0000-2C00-000004000000}"/>
            </a:ext>
          </a:extLst>
        </xdr:cNvPr>
        <xdr:cNvSpPr>
          <a:spLocks noChangeArrowheads="1"/>
        </xdr:cNvSpPr>
      </xdr:nvSpPr>
      <xdr:spPr bwMode="auto">
        <a:xfrm>
          <a:off x="6829425" y="3028950"/>
          <a:ext cx="828675" cy="485775"/>
        </a:xfrm>
        <a:prstGeom prst="leftArrow">
          <a:avLst>
            <a:gd name="adj1" fmla="val 50000"/>
            <a:gd name="adj2" fmla="val 44013"/>
          </a:avLst>
        </a:prstGeom>
        <a:solidFill>
          <a:srgbClr val="4F81BD"/>
        </a:solidFill>
        <a:ln w="25400" algn="ctr">
          <a:solidFill>
            <a:srgbClr val="385D8A"/>
          </a:solidFill>
          <a:miter lim="800000"/>
          <a:headEnd/>
          <a:tailEnd/>
        </a:ln>
      </xdr:spPr>
    </xdr:sp>
    <xdr:clientData/>
  </xdr:twoCellAnchor>
  <xdr:twoCellAnchor>
    <xdr:from>
      <xdr:col>11</xdr:col>
      <xdr:colOff>323850</xdr:colOff>
      <xdr:row>15</xdr:row>
      <xdr:rowOff>0</xdr:rowOff>
    </xdr:from>
    <xdr:to>
      <xdr:col>16</xdr:col>
      <xdr:colOff>619125</xdr:colOff>
      <xdr:row>19</xdr:row>
      <xdr:rowOff>28574</xdr:rowOff>
    </xdr:to>
    <xdr:sp macro="" textlink="">
      <xdr:nvSpPr>
        <xdr:cNvPr id="5" name="角丸四角形 4">
          <a:extLst>
            <a:ext uri="{FF2B5EF4-FFF2-40B4-BE49-F238E27FC236}">
              <a16:creationId xmlns:a16="http://schemas.microsoft.com/office/drawing/2014/main" id="{00000000-0008-0000-2C00-000005000000}"/>
            </a:ext>
          </a:extLst>
        </xdr:cNvPr>
        <xdr:cNvSpPr/>
      </xdr:nvSpPr>
      <xdr:spPr>
        <a:xfrm>
          <a:off x="7839075" y="2895600"/>
          <a:ext cx="3724275" cy="79057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最初の職歴から現在に至るまでを記載してください。</a:t>
          </a: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C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123825</xdr:colOff>
      <xdr:row>33</xdr:row>
      <xdr:rowOff>142875</xdr:rowOff>
    </xdr:to>
    <xdr:sp macro="" textlink="">
      <xdr:nvSpPr>
        <xdr:cNvPr id="7" name="左矢印 6">
          <a:extLst>
            <a:ext uri="{FF2B5EF4-FFF2-40B4-BE49-F238E27FC236}">
              <a16:creationId xmlns:a16="http://schemas.microsoft.com/office/drawing/2014/main" id="{00000000-0008-0000-2C00-000007000000}"/>
            </a:ext>
          </a:extLst>
        </xdr:cNvPr>
        <xdr:cNvSpPr>
          <a:spLocks noChangeArrowheads="1"/>
        </xdr:cNvSpPr>
      </xdr:nvSpPr>
      <xdr:spPr bwMode="auto">
        <a:xfrm>
          <a:off x="6829425" y="5981700"/>
          <a:ext cx="809625" cy="485775"/>
        </a:xfrm>
        <a:prstGeom prst="leftArrow">
          <a:avLst>
            <a:gd name="adj1" fmla="val 50000"/>
            <a:gd name="adj2" fmla="val 43881"/>
          </a:avLst>
        </a:prstGeom>
        <a:solidFill>
          <a:srgbClr val="4F81BD"/>
        </a:solidFill>
        <a:ln w="25400" algn="ctr">
          <a:solidFill>
            <a:srgbClr val="385D8A"/>
          </a:solidFill>
          <a:miter lim="800000"/>
          <a:headEnd/>
          <a:tailEnd/>
        </a:ln>
      </xdr:spPr>
    </xdr:sp>
    <xdr:clientData/>
  </xdr:twoCellAnchor>
  <xdr:twoCellAnchor>
    <xdr:from>
      <xdr:col>9</xdr:col>
      <xdr:colOff>657225</xdr:colOff>
      <xdr:row>0</xdr:row>
      <xdr:rowOff>66675</xdr:rowOff>
    </xdr:from>
    <xdr:to>
      <xdr:col>11</xdr:col>
      <xdr:colOff>114300</xdr:colOff>
      <xdr:row>2</xdr:row>
      <xdr:rowOff>114300</xdr:rowOff>
    </xdr:to>
    <xdr:sp macro="" textlink="">
      <xdr:nvSpPr>
        <xdr:cNvPr id="8" name="左矢印 7">
          <a:extLst>
            <a:ext uri="{FF2B5EF4-FFF2-40B4-BE49-F238E27FC236}">
              <a16:creationId xmlns:a16="http://schemas.microsoft.com/office/drawing/2014/main" id="{00000000-0008-0000-2C00-000008000000}"/>
            </a:ext>
          </a:extLst>
        </xdr:cNvPr>
        <xdr:cNvSpPr>
          <a:spLocks noChangeArrowheads="1"/>
        </xdr:cNvSpPr>
      </xdr:nvSpPr>
      <xdr:spPr bwMode="auto">
        <a:xfrm>
          <a:off x="6829425" y="66675"/>
          <a:ext cx="800100" cy="485775"/>
        </a:xfrm>
        <a:prstGeom prst="leftArrow">
          <a:avLst>
            <a:gd name="adj1" fmla="val 50000"/>
            <a:gd name="adj2" fmla="val 37379"/>
          </a:avLst>
        </a:prstGeom>
        <a:solidFill>
          <a:srgbClr val="4F81BD"/>
        </a:solidFill>
        <a:ln w="25400" algn="ctr">
          <a:solidFill>
            <a:srgbClr val="385D8A"/>
          </a:solidFill>
          <a:miter lim="800000"/>
          <a:headEnd/>
          <a:tailEnd/>
        </a:ln>
      </xdr:spPr>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C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5676F49-5380-449A-9301-E6298283E03E}"/>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69ECAEED-972B-4E2A-842F-9AAF8A5E59D2}"/>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ACD91BB-B521-468D-872F-AB0C22819AAB}"/>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276224</xdr:colOff>
      <xdr:row>7</xdr:row>
      <xdr:rowOff>152400</xdr:rowOff>
    </xdr:from>
    <xdr:to>
      <xdr:col>16</xdr:col>
      <xdr:colOff>647700</xdr:colOff>
      <xdr:row>12</xdr:row>
      <xdr:rowOff>9525</xdr:rowOff>
    </xdr:to>
    <xdr:sp macro="" textlink="">
      <xdr:nvSpPr>
        <xdr:cNvPr id="2" name="角丸四角形 1">
          <a:extLst>
            <a:ext uri="{FF2B5EF4-FFF2-40B4-BE49-F238E27FC236}">
              <a16:creationId xmlns:a16="http://schemas.microsoft.com/office/drawing/2014/main" id="{00000000-0008-0000-2D00-000002000000}"/>
            </a:ext>
          </a:extLst>
        </xdr:cNvPr>
        <xdr:cNvSpPr/>
      </xdr:nvSpPr>
      <xdr:spPr>
        <a:xfrm>
          <a:off x="7791449" y="1524000"/>
          <a:ext cx="3800476" cy="80962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rPr>
            <a:t>職員配置状況確認調査票と整合性をとってください。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有資格者の場合、氏名・生年月日が資格証と同じであるか確認してください。</a:t>
          </a:r>
        </a:p>
      </xdr:txBody>
    </xdr:sp>
    <xdr:clientData/>
  </xdr:twoCellAnchor>
  <xdr:twoCellAnchor>
    <xdr:from>
      <xdr:col>9</xdr:col>
      <xdr:colOff>552450</xdr:colOff>
      <xdr:row>7</xdr:row>
      <xdr:rowOff>9525</xdr:rowOff>
    </xdr:from>
    <xdr:to>
      <xdr:col>11</xdr:col>
      <xdr:colOff>9524</xdr:colOff>
      <xdr:row>9</xdr:row>
      <xdr:rowOff>113157</xdr:rowOff>
    </xdr:to>
    <xdr:sp macro="" textlink="">
      <xdr:nvSpPr>
        <xdr:cNvPr id="3" name="左矢印 2">
          <a:extLst>
            <a:ext uri="{FF2B5EF4-FFF2-40B4-BE49-F238E27FC236}">
              <a16:creationId xmlns:a16="http://schemas.microsoft.com/office/drawing/2014/main" id="{00000000-0008-0000-2D00-000003000000}"/>
            </a:ext>
          </a:extLst>
        </xdr:cNvPr>
        <xdr:cNvSpPr/>
      </xdr:nvSpPr>
      <xdr:spPr>
        <a:xfrm rot="1647483">
          <a:off x="6829425" y="1381125"/>
          <a:ext cx="6953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10</xdr:col>
      <xdr:colOff>0</xdr:colOff>
      <xdr:row>15</xdr:row>
      <xdr:rowOff>133350</xdr:rowOff>
    </xdr:from>
    <xdr:to>
      <xdr:col>11</xdr:col>
      <xdr:colOff>142874</xdr:colOff>
      <xdr:row>18</xdr:row>
      <xdr:rowOff>46482</xdr:rowOff>
    </xdr:to>
    <xdr:sp macro="" textlink="">
      <xdr:nvSpPr>
        <xdr:cNvPr id="4" name="左矢印 3">
          <a:extLst>
            <a:ext uri="{FF2B5EF4-FFF2-40B4-BE49-F238E27FC236}">
              <a16:creationId xmlns:a16="http://schemas.microsoft.com/office/drawing/2014/main" id="{00000000-0008-0000-2D00-000004000000}"/>
            </a:ext>
          </a:extLst>
        </xdr:cNvPr>
        <xdr:cNvSpPr/>
      </xdr:nvSpPr>
      <xdr:spPr>
        <a:xfrm>
          <a:off x="6829425" y="3028950"/>
          <a:ext cx="82867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323850</xdr:colOff>
      <xdr:row>15</xdr:row>
      <xdr:rowOff>0</xdr:rowOff>
    </xdr:from>
    <xdr:to>
      <xdr:col>16</xdr:col>
      <xdr:colOff>619125</xdr:colOff>
      <xdr:row>20</xdr:row>
      <xdr:rowOff>95250</xdr:rowOff>
    </xdr:to>
    <xdr:sp macro="" textlink="">
      <xdr:nvSpPr>
        <xdr:cNvPr id="5" name="角丸四角形 4">
          <a:extLst>
            <a:ext uri="{FF2B5EF4-FFF2-40B4-BE49-F238E27FC236}">
              <a16:creationId xmlns:a16="http://schemas.microsoft.com/office/drawing/2014/main" id="{00000000-0008-0000-2D00-000005000000}"/>
            </a:ext>
          </a:extLst>
        </xdr:cNvPr>
        <xdr:cNvSpPr/>
      </xdr:nvSpPr>
      <xdr:spPr>
        <a:xfrm>
          <a:off x="7839075" y="2895600"/>
          <a:ext cx="3724275" cy="10477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最初の職歴から今後の予定に至るまでを記載してください。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また、兼務がある場合は兼務内容も記載してください。</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xdr:txBody>
    </xdr:sp>
    <xdr:clientData/>
  </xdr:twoCellAnchor>
  <xdr:twoCellAnchor>
    <xdr:from>
      <xdr:col>11</xdr:col>
      <xdr:colOff>295275</xdr:colOff>
      <xdr:row>30</xdr:row>
      <xdr:rowOff>76200</xdr:rowOff>
    </xdr:from>
    <xdr:to>
      <xdr:col>16</xdr:col>
      <xdr:colOff>552450</xdr:colOff>
      <xdr:row>34</xdr:row>
      <xdr:rowOff>142875</xdr:rowOff>
    </xdr:to>
    <xdr:sp macro="" textlink="">
      <xdr:nvSpPr>
        <xdr:cNvPr id="6" name="角丸四角形 5">
          <a:extLst>
            <a:ext uri="{FF2B5EF4-FFF2-40B4-BE49-F238E27FC236}">
              <a16:creationId xmlns:a16="http://schemas.microsoft.com/office/drawing/2014/main" id="{00000000-0008-0000-2D00-000006000000}"/>
            </a:ext>
          </a:extLst>
        </xdr:cNvPr>
        <xdr:cNvSpPr/>
      </xdr:nvSpPr>
      <xdr:spPr>
        <a:xfrm>
          <a:off x="7810500" y="5829300"/>
          <a:ext cx="3686175" cy="8286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有資格者の場合、資格証の資格取得年月日と同じであるか確認してください。</a:t>
          </a:r>
        </a:p>
      </xdr:txBody>
    </xdr:sp>
    <xdr:clientData/>
  </xdr:twoCellAnchor>
  <xdr:twoCellAnchor>
    <xdr:from>
      <xdr:col>9</xdr:col>
      <xdr:colOff>666750</xdr:colOff>
      <xdr:row>31</xdr:row>
      <xdr:rowOff>38100</xdr:rowOff>
    </xdr:from>
    <xdr:to>
      <xdr:col>11</xdr:col>
      <xdr:colOff>123824</xdr:colOff>
      <xdr:row>33</xdr:row>
      <xdr:rowOff>141732</xdr:rowOff>
    </xdr:to>
    <xdr:sp macro="" textlink="">
      <xdr:nvSpPr>
        <xdr:cNvPr id="7" name="左矢印 6">
          <a:extLst>
            <a:ext uri="{FF2B5EF4-FFF2-40B4-BE49-F238E27FC236}">
              <a16:creationId xmlns:a16="http://schemas.microsoft.com/office/drawing/2014/main" id="{00000000-0008-0000-2D00-000007000000}"/>
            </a:ext>
          </a:extLst>
        </xdr:cNvPr>
        <xdr:cNvSpPr/>
      </xdr:nvSpPr>
      <xdr:spPr>
        <a:xfrm>
          <a:off x="6829425" y="5981700"/>
          <a:ext cx="809624"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9</xdr:col>
      <xdr:colOff>657225</xdr:colOff>
      <xdr:row>0</xdr:row>
      <xdr:rowOff>66675</xdr:rowOff>
    </xdr:from>
    <xdr:to>
      <xdr:col>11</xdr:col>
      <xdr:colOff>114299</xdr:colOff>
      <xdr:row>2</xdr:row>
      <xdr:rowOff>113157</xdr:rowOff>
    </xdr:to>
    <xdr:sp macro="" textlink="">
      <xdr:nvSpPr>
        <xdr:cNvPr id="8" name="左矢印 7">
          <a:extLst>
            <a:ext uri="{FF2B5EF4-FFF2-40B4-BE49-F238E27FC236}">
              <a16:creationId xmlns:a16="http://schemas.microsoft.com/office/drawing/2014/main" id="{00000000-0008-0000-2D00-000008000000}"/>
            </a:ext>
          </a:extLst>
        </xdr:cNvPr>
        <xdr:cNvSpPr/>
      </xdr:nvSpPr>
      <xdr:spPr>
        <a:xfrm>
          <a:off x="6829425" y="66675"/>
          <a:ext cx="800099" cy="484632"/>
        </a:xfrm>
        <a:prstGeom prst="lef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endParaRPr>
        </a:p>
      </xdr:txBody>
    </xdr:sp>
    <xdr:clientData/>
  </xdr:twoCellAnchor>
  <xdr:twoCellAnchor>
    <xdr:from>
      <xdr:col>11</xdr:col>
      <xdr:colOff>304800</xdr:colOff>
      <xdr:row>0</xdr:row>
      <xdr:rowOff>47624</xdr:rowOff>
    </xdr:from>
    <xdr:to>
      <xdr:col>16</xdr:col>
      <xdr:colOff>657225</xdr:colOff>
      <xdr:row>5</xdr:row>
      <xdr:rowOff>152399</xdr:rowOff>
    </xdr:to>
    <xdr:sp macro="" textlink="">
      <xdr:nvSpPr>
        <xdr:cNvPr id="9" name="角丸四角形 8">
          <a:extLst>
            <a:ext uri="{FF2B5EF4-FFF2-40B4-BE49-F238E27FC236}">
              <a16:creationId xmlns:a16="http://schemas.microsoft.com/office/drawing/2014/main" id="{00000000-0008-0000-2D00-000009000000}"/>
            </a:ext>
          </a:extLst>
        </xdr:cNvPr>
        <xdr:cNvSpPr/>
      </xdr:nvSpPr>
      <xdr:spPr>
        <a:xfrm>
          <a:off x="7820025" y="47624"/>
          <a:ext cx="3781425" cy="10953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複数職種を兼務する場合は、ここを変えてください。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＜例＞</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生活支援員経歴書</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⇒管理者・生活支援員経歴書</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2F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2F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2F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2F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2F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2</xdr:col>
      <xdr:colOff>211667</xdr:colOff>
      <xdr:row>2</xdr:row>
      <xdr:rowOff>179917</xdr:rowOff>
    </xdr:from>
    <xdr:to>
      <xdr:col>7</xdr:col>
      <xdr:colOff>261409</xdr:colOff>
      <xdr:row>5</xdr:row>
      <xdr:rowOff>37042</xdr:rowOff>
    </xdr:to>
    <xdr:sp macro="" textlink="">
      <xdr:nvSpPr>
        <xdr:cNvPr id="7" name="角丸四角形 6">
          <a:extLst>
            <a:ext uri="{FF2B5EF4-FFF2-40B4-BE49-F238E27FC236}">
              <a16:creationId xmlns:a16="http://schemas.microsoft.com/office/drawing/2014/main" id="{00000000-0008-0000-2F00-000007000000}"/>
            </a:ext>
          </a:extLst>
        </xdr:cNvPr>
        <xdr:cNvSpPr/>
      </xdr:nvSpPr>
      <xdr:spPr bwMode="auto">
        <a:xfrm>
          <a:off x="1707092" y="808567"/>
          <a:ext cx="1764242"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114300</xdr:colOff>
      <xdr:row>3</xdr:row>
      <xdr:rowOff>257175</xdr:rowOff>
    </xdr:from>
    <xdr:to>
      <xdr:col>12</xdr:col>
      <xdr:colOff>123825</xdr:colOff>
      <xdr:row>5</xdr:row>
      <xdr:rowOff>170307</xdr:rowOff>
    </xdr:to>
    <xdr:sp macro="" textlink="">
      <xdr:nvSpPr>
        <xdr:cNvPr id="2" name="左矢印 1">
          <a:extLst>
            <a:ext uri="{FF2B5EF4-FFF2-40B4-BE49-F238E27FC236}">
              <a16:creationId xmlns:a16="http://schemas.microsoft.com/office/drawing/2014/main" id="{00000000-0008-0000-3100-000002000000}"/>
            </a:ext>
          </a:extLst>
        </xdr:cNvPr>
        <xdr:cNvSpPr/>
      </xdr:nvSpPr>
      <xdr:spPr>
        <a:xfrm rot="1141703">
          <a:off x="7305675" y="107632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142875</xdr:colOff>
      <xdr:row>7</xdr:row>
      <xdr:rowOff>476250</xdr:rowOff>
    </xdr:from>
    <xdr:to>
      <xdr:col>12</xdr:col>
      <xdr:colOff>152400</xdr:colOff>
      <xdr:row>9</xdr:row>
      <xdr:rowOff>103632</xdr:rowOff>
    </xdr:to>
    <xdr:sp macro="" textlink="">
      <xdr:nvSpPr>
        <xdr:cNvPr id="3" name="左矢印 2">
          <a:extLst>
            <a:ext uri="{FF2B5EF4-FFF2-40B4-BE49-F238E27FC236}">
              <a16:creationId xmlns:a16="http://schemas.microsoft.com/office/drawing/2014/main" id="{00000000-0008-0000-3100-000003000000}"/>
            </a:ext>
          </a:extLst>
        </xdr:cNvPr>
        <xdr:cNvSpPr/>
      </xdr:nvSpPr>
      <xdr:spPr>
        <a:xfrm>
          <a:off x="7334250" y="243840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123825</xdr:colOff>
      <xdr:row>16</xdr:row>
      <xdr:rowOff>266700</xdr:rowOff>
    </xdr:from>
    <xdr:to>
      <xdr:col>12</xdr:col>
      <xdr:colOff>133350</xdr:colOff>
      <xdr:row>18</xdr:row>
      <xdr:rowOff>179832</xdr:rowOff>
    </xdr:to>
    <xdr:sp macro="" textlink="">
      <xdr:nvSpPr>
        <xdr:cNvPr id="4" name="左矢印 3">
          <a:extLst>
            <a:ext uri="{FF2B5EF4-FFF2-40B4-BE49-F238E27FC236}">
              <a16:creationId xmlns:a16="http://schemas.microsoft.com/office/drawing/2014/main" id="{00000000-0008-0000-3100-000004000000}"/>
            </a:ext>
          </a:extLst>
        </xdr:cNvPr>
        <xdr:cNvSpPr/>
      </xdr:nvSpPr>
      <xdr:spPr>
        <a:xfrm rot="20942837">
          <a:off x="7315200" y="5353050"/>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428625</xdr:colOff>
      <xdr:row>4</xdr:row>
      <xdr:rowOff>95250</xdr:rowOff>
    </xdr:from>
    <xdr:to>
      <xdr:col>16</xdr:col>
      <xdr:colOff>609600</xdr:colOff>
      <xdr:row>7</xdr:row>
      <xdr:rowOff>28575</xdr:rowOff>
    </xdr:to>
    <xdr:sp macro="" textlink="">
      <xdr:nvSpPr>
        <xdr:cNvPr id="5" name="角丸四角形 4">
          <a:extLst>
            <a:ext uri="{FF2B5EF4-FFF2-40B4-BE49-F238E27FC236}">
              <a16:creationId xmlns:a16="http://schemas.microsoft.com/office/drawing/2014/main" id="{00000000-0008-0000-3100-000005000000}"/>
            </a:ext>
          </a:extLst>
        </xdr:cNvPr>
        <xdr:cNvSpPr/>
      </xdr:nvSpPr>
      <xdr:spPr>
        <a:xfrm>
          <a:off x="8305800" y="1200150"/>
          <a:ext cx="2924175" cy="7905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法人の文書番号を記載して下さい。</a:t>
          </a:r>
          <a:endParaRPr kumimoji="1" lang="en-US" altLang="ja-JP" sz="1100"/>
        </a:p>
        <a:p>
          <a:pPr algn="l"/>
          <a:r>
            <a:rPr kumimoji="1" lang="ja-JP" altLang="en-US" sz="1100"/>
            <a:t>（無ければ消してください）</a:t>
          </a:r>
        </a:p>
      </xdr:txBody>
    </xdr:sp>
    <xdr:clientData/>
  </xdr:twoCellAnchor>
  <xdr:twoCellAnchor>
    <xdr:from>
      <xdr:col>12</xdr:col>
      <xdr:colOff>466725</xdr:colOff>
      <xdr:row>7</xdr:row>
      <xdr:rowOff>342900</xdr:rowOff>
    </xdr:from>
    <xdr:to>
      <xdr:col>16</xdr:col>
      <xdr:colOff>647700</xdr:colOff>
      <xdr:row>9</xdr:row>
      <xdr:rowOff>276225</xdr:rowOff>
    </xdr:to>
    <xdr:sp macro="" textlink="">
      <xdr:nvSpPr>
        <xdr:cNvPr id="6" name="角丸四角形 5">
          <a:extLst>
            <a:ext uri="{FF2B5EF4-FFF2-40B4-BE49-F238E27FC236}">
              <a16:creationId xmlns:a16="http://schemas.microsoft.com/office/drawing/2014/main" id="{00000000-0008-0000-3100-000006000000}"/>
            </a:ext>
          </a:extLst>
        </xdr:cNvPr>
        <xdr:cNvSpPr/>
      </xdr:nvSpPr>
      <xdr:spPr>
        <a:xfrm>
          <a:off x="8343900" y="2305050"/>
          <a:ext cx="2924175" cy="790575"/>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勤務した先の法人から代表者印を押印してもらってください。</a:t>
          </a:r>
        </a:p>
      </xdr:txBody>
    </xdr:sp>
    <xdr:clientData/>
  </xdr:twoCellAnchor>
  <xdr:twoCellAnchor>
    <xdr:from>
      <xdr:col>12</xdr:col>
      <xdr:colOff>504825</xdr:colOff>
      <xdr:row>15</xdr:row>
      <xdr:rowOff>438151</xdr:rowOff>
    </xdr:from>
    <xdr:to>
      <xdr:col>17</xdr:col>
      <xdr:colOff>0</xdr:colOff>
      <xdr:row>18</xdr:row>
      <xdr:rowOff>342901</xdr:rowOff>
    </xdr:to>
    <xdr:sp macro="" textlink="">
      <xdr:nvSpPr>
        <xdr:cNvPr id="7" name="角丸四角形 6">
          <a:extLst>
            <a:ext uri="{FF2B5EF4-FFF2-40B4-BE49-F238E27FC236}">
              <a16:creationId xmlns:a16="http://schemas.microsoft.com/office/drawing/2014/main" id="{00000000-0008-0000-3100-000007000000}"/>
            </a:ext>
          </a:extLst>
        </xdr:cNvPr>
        <xdr:cNvSpPr/>
      </xdr:nvSpPr>
      <xdr:spPr>
        <a:xfrm>
          <a:off x="8382000" y="5048251"/>
          <a:ext cx="2924175" cy="9525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経歴書の記載と整合性をとってください。</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変更予定年月日の前までの業務見込み期間を記載してください。</a:t>
          </a:r>
        </a:p>
      </xdr:txBody>
    </xdr:sp>
    <xdr:clientData/>
  </xdr:twoCellAnchor>
  <xdr:twoCellAnchor>
    <xdr:from>
      <xdr:col>10</xdr:col>
      <xdr:colOff>95250</xdr:colOff>
      <xdr:row>0</xdr:row>
      <xdr:rowOff>66675</xdr:rowOff>
    </xdr:from>
    <xdr:to>
      <xdr:col>16</xdr:col>
      <xdr:colOff>590550</xdr:colOff>
      <xdr:row>3</xdr:row>
      <xdr:rowOff>38100</xdr:rowOff>
    </xdr:to>
    <xdr:sp macro="" textlink="">
      <xdr:nvSpPr>
        <xdr:cNvPr id="8" name="角丸四角形 7">
          <a:extLst>
            <a:ext uri="{FF2B5EF4-FFF2-40B4-BE49-F238E27FC236}">
              <a16:creationId xmlns:a16="http://schemas.microsoft.com/office/drawing/2014/main" id="{00000000-0008-0000-3100-000008000000}"/>
            </a:ext>
          </a:extLst>
        </xdr:cNvPr>
        <xdr:cNvSpPr/>
      </xdr:nvSpPr>
      <xdr:spPr>
        <a:xfrm>
          <a:off x="6905625" y="66675"/>
          <a:ext cx="4305300" cy="790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l"/>
          <a:r>
            <a:rPr kumimoji="1" lang="ja-JP" altLang="en-US" sz="1100"/>
            <a:t>現在は</a:t>
          </a:r>
          <a:r>
            <a:rPr kumimoji="1" lang="ja-JP" altLang="ja-JP" sz="1100">
              <a:solidFill>
                <a:schemeClr val="lt1"/>
              </a:solidFill>
              <a:effectLst/>
              <a:latin typeface="+mn-lt"/>
              <a:ea typeface="+mn-ea"/>
              <a:cs typeface="+mn-cs"/>
            </a:rPr>
            <a:t>必要とする実務経験期間を満</a:t>
          </a:r>
          <a:r>
            <a:rPr kumimoji="1" lang="ja-JP" altLang="en-US" sz="1100">
              <a:solidFill>
                <a:schemeClr val="lt1"/>
              </a:solidFill>
              <a:effectLst/>
              <a:latin typeface="+mn-lt"/>
              <a:ea typeface="+mn-ea"/>
              <a:cs typeface="+mn-cs"/>
            </a:rPr>
            <a:t>たしていないが、</a:t>
          </a:r>
          <a:r>
            <a:rPr kumimoji="1" lang="ja-JP" altLang="en-US" sz="1100" b="1" u="sng">
              <a:solidFill>
                <a:schemeClr val="lt1"/>
              </a:solidFill>
              <a:effectLst/>
              <a:latin typeface="+mn-lt"/>
              <a:ea typeface="+mn-ea"/>
              <a:cs typeface="+mn-cs"/>
            </a:rPr>
            <a:t>指定</a:t>
          </a:r>
          <a:r>
            <a:rPr kumimoji="1" lang="ja-JP" altLang="en-US" sz="1100" b="1" u="sng"/>
            <a:t>予定年月日もしくは変更予定年月日までに、実務経験期間を満たすことが見込まれる場合</a:t>
          </a:r>
          <a:r>
            <a:rPr kumimoji="1" lang="ja-JP" altLang="en-US" sz="1100"/>
            <a:t>に作成してください。</a:t>
          </a:r>
        </a:p>
      </xdr:txBody>
    </xdr:sp>
    <xdr:clientData/>
  </xdr:twoCellAnchor>
  <xdr:twoCellAnchor>
    <xdr:from>
      <xdr:col>12</xdr:col>
      <xdr:colOff>581025</xdr:colOff>
      <xdr:row>19</xdr:row>
      <xdr:rowOff>133350</xdr:rowOff>
    </xdr:from>
    <xdr:to>
      <xdr:col>17</xdr:col>
      <xdr:colOff>0</xdr:colOff>
      <xdr:row>32</xdr:row>
      <xdr:rowOff>0</xdr:rowOff>
    </xdr:to>
    <xdr:sp macro="" textlink="">
      <xdr:nvSpPr>
        <xdr:cNvPr id="9" name="角丸四角形 8">
          <a:extLst>
            <a:ext uri="{FF2B5EF4-FFF2-40B4-BE49-F238E27FC236}">
              <a16:creationId xmlns:a16="http://schemas.microsoft.com/office/drawing/2014/main" id="{00000000-0008-0000-3100-000009000000}"/>
            </a:ext>
          </a:extLst>
        </xdr:cNvPr>
        <xdr:cNvSpPr/>
      </xdr:nvSpPr>
      <xdr:spPr>
        <a:xfrm>
          <a:off x="8458200" y="6172200"/>
          <a:ext cx="2847975" cy="280035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「施設長」、「管理者」、「サービス管理責任者」の業務は、それだけでは必要な実務経験として認められないのでご注意ください。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（直接支援業務又は相談支援業務の実務経験が必要です。）</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実務経験として認められる業務の詳細は、本体資料を確認してください。</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a:rPr>
            <a:t>確認してもなお不明な場合は、証明書作成前に居住支援係へ直接お問い合わせください。</a:t>
          </a:r>
        </a:p>
      </xdr:txBody>
    </xdr:sp>
    <xdr:clientData/>
  </xdr:twoCellAnchor>
  <xdr:twoCellAnchor>
    <xdr:from>
      <xdr:col>11</xdr:col>
      <xdr:colOff>95250</xdr:colOff>
      <xdr:row>20</xdr:row>
      <xdr:rowOff>9525</xdr:rowOff>
    </xdr:from>
    <xdr:to>
      <xdr:col>12</xdr:col>
      <xdr:colOff>104775</xdr:colOff>
      <xdr:row>21</xdr:row>
      <xdr:rowOff>113157</xdr:rowOff>
    </xdr:to>
    <xdr:sp macro="" textlink="">
      <xdr:nvSpPr>
        <xdr:cNvPr id="10" name="左矢印 9">
          <a:extLst>
            <a:ext uri="{FF2B5EF4-FFF2-40B4-BE49-F238E27FC236}">
              <a16:creationId xmlns:a16="http://schemas.microsoft.com/office/drawing/2014/main" id="{00000000-0008-0000-3100-00000A000000}"/>
            </a:ext>
          </a:extLst>
        </xdr:cNvPr>
        <xdr:cNvSpPr/>
      </xdr:nvSpPr>
      <xdr:spPr>
        <a:xfrm>
          <a:off x="7286625" y="6429375"/>
          <a:ext cx="695325"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152400</xdr:colOff>
      <xdr:row>7</xdr:row>
      <xdr:rowOff>495300</xdr:rowOff>
    </xdr:from>
    <xdr:to>
      <xdr:col>9</xdr:col>
      <xdr:colOff>657225</xdr:colOff>
      <xdr:row>9</xdr:row>
      <xdr:rowOff>123825</xdr:rowOff>
    </xdr:to>
    <xdr:sp macro="" textlink="">
      <xdr:nvSpPr>
        <xdr:cNvPr id="11" name="円/楕円 10">
          <a:extLst>
            <a:ext uri="{FF2B5EF4-FFF2-40B4-BE49-F238E27FC236}">
              <a16:creationId xmlns:a16="http://schemas.microsoft.com/office/drawing/2014/main" id="{00000000-0008-0000-3100-00000B000000}"/>
            </a:ext>
          </a:extLst>
        </xdr:cNvPr>
        <xdr:cNvSpPr/>
      </xdr:nvSpPr>
      <xdr:spPr>
        <a:xfrm>
          <a:off x="6153150" y="2457450"/>
          <a:ext cx="504825" cy="4857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22</xdr:col>
      <xdr:colOff>228599</xdr:colOff>
      <xdr:row>25</xdr:row>
      <xdr:rowOff>190500</xdr:rowOff>
    </xdr:from>
    <xdr:to>
      <xdr:col>29</xdr:col>
      <xdr:colOff>257174</xdr:colOff>
      <xdr:row>30</xdr:row>
      <xdr:rowOff>28575</xdr:rowOff>
    </xdr:to>
    <xdr:sp macro="" textlink="">
      <xdr:nvSpPr>
        <xdr:cNvPr id="2" name="AutoShape 1">
          <a:extLst>
            <a:ext uri="{FF2B5EF4-FFF2-40B4-BE49-F238E27FC236}">
              <a16:creationId xmlns:a16="http://schemas.microsoft.com/office/drawing/2014/main" id="{74F7487A-5B36-4F99-8AD5-C521D5C267C5}"/>
            </a:ext>
          </a:extLst>
        </xdr:cNvPr>
        <xdr:cNvSpPr>
          <a:spLocks noChangeArrowheads="1"/>
        </xdr:cNvSpPr>
      </xdr:nvSpPr>
      <xdr:spPr bwMode="auto">
        <a:xfrm>
          <a:off x="7981949" y="5495925"/>
          <a:ext cx="3495675" cy="8858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defRPr sz="1000"/>
          </a:pPr>
          <a:r>
            <a:rPr lang="ja-JP" altLang="en-US" sz="1200" b="0" i="0" u="none" strike="noStrike" baseline="0">
              <a:solidFill>
                <a:srgbClr val="000000"/>
              </a:solidFill>
              <a:latin typeface="ＭＳ Ｐゴシック"/>
              <a:ea typeface="ＭＳ Ｐゴシック"/>
            </a:rPr>
            <a:t>職員の人数を記入してください。</a:t>
          </a:r>
        </a:p>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兼務がある場合は、同一人物であっても、</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　 各職種にそれぞれ計上してください。</a:t>
          </a:r>
        </a:p>
      </xdr:txBody>
    </xdr:sp>
    <xdr:clientData/>
  </xdr:twoCellAnchor>
  <xdr:twoCellAnchor>
    <xdr:from>
      <xdr:col>21</xdr:col>
      <xdr:colOff>104775</xdr:colOff>
      <xdr:row>24</xdr:row>
      <xdr:rowOff>66675</xdr:rowOff>
    </xdr:from>
    <xdr:to>
      <xdr:col>22</xdr:col>
      <xdr:colOff>123825</xdr:colOff>
      <xdr:row>31</xdr:row>
      <xdr:rowOff>57150</xdr:rowOff>
    </xdr:to>
    <xdr:sp macro="" textlink="">
      <xdr:nvSpPr>
        <xdr:cNvPr id="3" name="AutoShape 4">
          <a:extLst>
            <a:ext uri="{FF2B5EF4-FFF2-40B4-BE49-F238E27FC236}">
              <a16:creationId xmlns:a16="http://schemas.microsoft.com/office/drawing/2014/main" id="{288CE8DD-D144-4152-BAB0-ADA8D849480A}"/>
            </a:ext>
          </a:extLst>
        </xdr:cNvPr>
        <xdr:cNvSpPr>
          <a:spLocks/>
        </xdr:cNvSpPr>
      </xdr:nvSpPr>
      <xdr:spPr bwMode="auto">
        <a:xfrm>
          <a:off x="7505700" y="5162550"/>
          <a:ext cx="371475" cy="1457325"/>
        </a:xfrm>
        <a:prstGeom prst="rightBracket">
          <a:avLst>
            <a:gd name="adj" fmla="val 32692"/>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333374</xdr:colOff>
      <xdr:row>11</xdr:row>
      <xdr:rowOff>152399</xdr:rowOff>
    </xdr:from>
    <xdr:to>
      <xdr:col>29</xdr:col>
      <xdr:colOff>133349</xdr:colOff>
      <xdr:row>16</xdr:row>
      <xdr:rowOff>57150</xdr:rowOff>
    </xdr:to>
    <xdr:sp macro="" textlink="">
      <xdr:nvSpPr>
        <xdr:cNvPr id="4" name="AutoShape 5">
          <a:extLst>
            <a:ext uri="{FF2B5EF4-FFF2-40B4-BE49-F238E27FC236}">
              <a16:creationId xmlns:a16="http://schemas.microsoft.com/office/drawing/2014/main" id="{1BC927FF-93B6-49DA-B166-F9AD08D5779C}"/>
            </a:ext>
          </a:extLst>
        </xdr:cNvPr>
        <xdr:cNvSpPr>
          <a:spLocks noChangeArrowheads="1"/>
        </xdr:cNvSpPr>
      </xdr:nvSpPr>
      <xdr:spPr bwMode="auto">
        <a:xfrm>
          <a:off x="8086724" y="2524124"/>
          <a:ext cx="3267075" cy="95250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lnSpc>
              <a:spcPts val="1500"/>
            </a:lnSpc>
            <a:defRPr sz="1000"/>
          </a:pPr>
          <a:r>
            <a:rPr lang="ja-JP" altLang="en-US" sz="1200" b="0" i="0" u="none" strike="noStrike" baseline="0">
              <a:solidFill>
                <a:srgbClr val="FF0000"/>
              </a:solidFill>
              <a:latin typeface="ＭＳ Ｐゴシック"/>
              <a:ea typeface="ＭＳ Ｐゴシック"/>
            </a:rPr>
            <a:t>「共同生活援助（介護サービス包括型）」</a:t>
          </a:r>
          <a:r>
            <a:rPr lang="ja-JP" altLang="en-US" sz="1200" b="0" i="0" u="none" strike="noStrike" baseline="0">
              <a:solidFill>
                <a:srgbClr val="000000"/>
              </a:solidFill>
              <a:latin typeface="ＭＳ Ｐゴシック"/>
              <a:ea typeface="ＭＳ Ｐゴシック"/>
            </a:rPr>
            <a:t>か、</a:t>
          </a:r>
          <a:endParaRPr lang="en-US" altLang="ja-JP" sz="1200" b="0" i="0" u="none" strike="noStrike" baseline="0">
            <a:solidFill>
              <a:srgbClr val="000000"/>
            </a:solidFill>
            <a:latin typeface="ＭＳ Ｐゴシック"/>
            <a:ea typeface="ＭＳ Ｐゴシック"/>
          </a:endParaRPr>
        </a:p>
        <a:p>
          <a:pPr algn="l" rtl="0">
            <a:lnSpc>
              <a:spcPts val="1500"/>
            </a:lnSpc>
            <a:defRPr sz="1000"/>
          </a:pPr>
          <a:r>
            <a:rPr lang="ja-JP" altLang="en-US" sz="1200" b="0" i="0" u="none" strike="noStrike" baseline="0">
              <a:solidFill>
                <a:srgbClr val="FF0000"/>
              </a:solidFill>
              <a:latin typeface="ＭＳ Ｐゴシック"/>
              <a:ea typeface="ＭＳ Ｐゴシック"/>
            </a:rPr>
            <a:t>「外部サービス包括型共同生活援助」</a:t>
          </a:r>
          <a:r>
            <a:rPr lang="ja-JP" altLang="en-US" sz="1200" b="0" i="0" u="none" strike="noStrike" baseline="0">
              <a:solidFill>
                <a:schemeClr val="tx1"/>
              </a:solidFill>
              <a:latin typeface="ＭＳ Ｐゴシック"/>
              <a:ea typeface="ＭＳ Ｐゴシック"/>
            </a:rPr>
            <a:t>か、</a:t>
          </a:r>
          <a:endParaRPr lang="en-US" altLang="ja-JP" sz="1200" b="0" i="0" u="none" strike="noStrike" baseline="0">
            <a:solidFill>
              <a:schemeClr val="tx1"/>
            </a:solidFill>
            <a:latin typeface="ＭＳ Ｐゴシック"/>
            <a:ea typeface="ＭＳ Ｐゴシック"/>
          </a:endParaRPr>
        </a:p>
        <a:p>
          <a:pPr algn="l" rtl="0">
            <a:lnSpc>
              <a:spcPts val="1500"/>
            </a:lnSpc>
            <a:defRPr sz="1000"/>
          </a:pPr>
          <a:r>
            <a:rPr lang="ja-JP" altLang="ja-JP" sz="1200" b="0" i="0" baseline="0">
              <a:solidFill>
                <a:srgbClr val="FF0000"/>
              </a:solidFill>
              <a:effectLst/>
              <a:latin typeface="+mn-lt"/>
              <a:ea typeface="+mn-ea"/>
              <a:cs typeface="+mn-cs"/>
            </a:rPr>
            <a:t>「</a:t>
          </a:r>
          <a:r>
            <a:rPr lang="ja-JP" altLang="en-US" sz="1200" b="0" i="0" baseline="0">
              <a:solidFill>
                <a:srgbClr val="FF0000"/>
              </a:solidFill>
              <a:effectLst/>
              <a:latin typeface="+mn-lt"/>
              <a:ea typeface="+mn-ea"/>
              <a:cs typeface="+mn-cs"/>
            </a:rPr>
            <a:t>日中サービス支援型</a:t>
          </a:r>
          <a:r>
            <a:rPr lang="ja-JP" altLang="ja-JP" sz="1200" b="0" i="0" baseline="0">
              <a:solidFill>
                <a:srgbClr val="FF0000"/>
              </a:solidFill>
              <a:effectLst/>
              <a:latin typeface="+mn-lt"/>
              <a:ea typeface="+mn-ea"/>
              <a:cs typeface="+mn-cs"/>
            </a:rPr>
            <a:t>共同生活援助」</a:t>
          </a:r>
          <a:endParaRPr lang="en-US" altLang="ja-JP" sz="1200" b="0" i="0" baseline="0">
            <a:solidFill>
              <a:srgbClr val="FF0000"/>
            </a:solidFill>
            <a:effectLst/>
            <a:latin typeface="+mn-lt"/>
            <a:ea typeface="+mn-ea"/>
            <a:cs typeface="+mn-cs"/>
          </a:endParaRPr>
        </a:p>
        <a:p>
          <a:pPr algn="l" rtl="0">
            <a:lnSpc>
              <a:spcPts val="1500"/>
            </a:lnSpc>
            <a:defRPr sz="1000"/>
          </a:pPr>
          <a:r>
            <a:rPr lang="ja-JP" altLang="en-US" sz="1200" b="0" i="0" u="none" strike="noStrike" baseline="0">
              <a:solidFill>
                <a:srgbClr val="000000"/>
              </a:solidFill>
              <a:latin typeface="ＭＳ Ｐゴシック"/>
              <a:ea typeface="ＭＳ Ｐゴシック"/>
            </a:rPr>
            <a:t>のいずれかを記入してください。</a:t>
          </a:r>
        </a:p>
      </xdr:txBody>
    </xdr:sp>
    <xdr:clientData/>
  </xdr:twoCellAnchor>
  <xdr:twoCellAnchor>
    <xdr:from>
      <xdr:col>21</xdr:col>
      <xdr:colOff>47627</xdr:colOff>
      <xdr:row>14</xdr:row>
      <xdr:rowOff>0</xdr:rowOff>
    </xdr:from>
    <xdr:to>
      <xdr:col>22</xdr:col>
      <xdr:colOff>333374</xdr:colOff>
      <xdr:row>14</xdr:row>
      <xdr:rowOff>9527</xdr:rowOff>
    </xdr:to>
    <xdr:cxnSp macro="">
      <xdr:nvCxnSpPr>
        <xdr:cNvPr id="5" name="直線矢印コネクタ 4">
          <a:extLst>
            <a:ext uri="{FF2B5EF4-FFF2-40B4-BE49-F238E27FC236}">
              <a16:creationId xmlns:a16="http://schemas.microsoft.com/office/drawing/2014/main" id="{BC26B4F2-A08D-44D2-B294-B9EF840A9087}"/>
            </a:ext>
          </a:extLst>
        </xdr:cNvPr>
        <xdr:cNvCxnSpPr>
          <a:stCxn id="4" idx="1"/>
        </xdr:cNvCxnSpPr>
      </xdr:nvCxnSpPr>
      <xdr:spPr>
        <a:xfrm flipH="1">
          <a:off x="7448552" y="3000375"/>
          <a:ext cx="638172" cy="9527"/>
        </a:xfrm>
        <a:prstGeom prst="straightConnector1">
          <a:avLst/>
        </a:prstGeom>
        <a:ln w="762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33</xdr:row>
      <xdr:rowOff>161925</xdr:rowOff>
    </xdr:from>
    <xdr:to>
      <xdr:col>29</xdr:col>
      <xdr:colOff>152400</xdr:colOff>
      <xdr:row>38</xdr:row>
      <xdr:rowOff>66676</xdr:rowOff>
    </xdr:to>
    <xdr:sp macro="" textlink="">
      <xdr:nvSpPr>
        <xdr:cNvPr id="6" name="AutoShape 5">
          <a:extLst>
            <a:ext uri="{FF2B5EF4-FFF2-40B4-BE49-F238E27FC236}">
              <a16:creationId xmlns:a16="http://schemas.microsoft.com/office/drawing/2014/main" id="{538636B9-4F32-4026-9611-D4E4BDC2B64A}"/>
            </a:ext>
          </a:extLst>
        </xdr:cNvPr>
        <xdr:cNvSpPr>
          <a:spLocks noChangeArrowheads="1"/>
        </xdr:cNvSpPr>
      </xdr:nvSpPr>
      <xdr:spPr bwMode="auto">
        <a:xfrm>
          <a:off x="8105775" y="7143750"/>
          <a:ext cx="3267075" cy="95250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889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ユニットを設置する予定の区市町村名を記入してください。</a:t>
          </a:r>
        </a:p>
      </xdr:txBody>
    </xdr:sp>
    <xdr:clientData/>
  </xdr:twoCellAnchor>
  <xdr:twoCellAnchor>
    <xdr:from>
      <xdr:col>21</xdr:col>
      <xdr:colOff>66675</xdr:colOff>
      <xdr:row>36</xdr:row>
      <xdr:rowOff>0</xdr:rowOff>
    </xdr:from>
    <xdr:to>
      <xdr:col>22</xdr:col>
      <xdr:colOff>352422</xdr:colOff>
      <xdr:row>36</xdr:row>
      <xdr:rowOff>9527</xdr:rowOff>
    </xdr:to>
    <xdr:cxnSp macro="">
      <xdr:nvCxnSpPr>
        <xdr:cNvPr id="7" name="直線矢印コネクタ 6">
          <a:extLst>
            <a:ext uri="{FF2B5EF4-FFF2-40B4-BE49-F238E27FC236}">
              <a16:creationId xmlns:a16="http://schemas.microsoft.com/office/drawing/2014/main" id="{47669309-2991-4173-8AA5-B3431CA63B69}"/>
            </a:ext>
          </a:extLst>
        </xdr:cNvPr>
        <xdr:cNvCxnSpPr/>
      </xdr:nvCxnSpPr>
      <xdr:spPr>
        <a:xfrm flipH="1">
          <a:off x="7467600" y="7610475"/>
          <a:ext cx="638172" cy="9527"/>
        </a:xfrm>
        <a:prstGeom prst="straightConnector1">
          <a:avLst/>
        </a:prstGeom>
        <a:ln w="762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26</xdr:col>
      <xdr:colOff>190500</xdr:colOff>
      <xdr:row>36</xdr:row>
      <xdr:rowOff>12701</xdr:rowOff>
    </xdr:from>
    <xdr:to>
      <xdr:col>28</xdr:col>
      <xdr:colOff>0</xdr:colOff>
      <xdr:row>36</xdr:row>
      <xdr:rowOff>203201</xdr:rowOff>
    </xdr:to>
    <xdr:sp macro="" textlink="">
      <xdr:nvSpPr>
        <xdr:cNvPr id="2" name="屈折矢印 1">
          <a:extLst>
            <a:ext uri="{FF2B5EF4-FFF2-40B4-BE49-F238E27FC236}">
              <a16:creationId xmlns:a16="http://schemas.microsoft.com/office/drawing/2014/main" id="{00000000-0008-0000-3E00-000002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5" name="屈折矢印 13">
          <a:extLst>
            <a:ext uri="{FF2B5EF4-FFF2-40B4-BE49-F238E27FC236}">
              <a16:creationId xmlns:a16="http://schemas.microsoft.com/office/drawing/2014/main" id="{00000000-0008-0000-3E00-000005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6" name="屈折矢印 13">
          <a:extLst>
            <a:ext uri="{FF2B5EF4-FFF2-40B4-BE49-F238E27FC236}">
              <a16:creationId xmlns:a16="http://schemas.microsoft.com/office/drawing/2014/main" id="{00000000-0008-0000-3E00-000006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33867</xdr:colOff>
      <xdr:row>63</xdr:row>
      <xdr:rowOff>29634</xdr:rowOff>
    </xdr:from>
    <xdr:to>
      <xdr:col>32</xdr:col>
      <xdr:colOff>138651</xdr:colOff>
      <xdr:row>65</xdr:row>
      <xdr:rowOff>230808</xdr:rowOff>
    </xdr:to>
    <xdr:sp macro="" textlink="">
      <xdr:nvSpPr>
        <xdr:cNvPr id="7" name="大かっこ 5">
          <a:extLst>
            <a:ext uri="{FF2B5EF4-FFF2-40B4-BE49-F238E27FC236}">
              <a16:creationId xmlns:a16="http://schemas.microsoft.com/office/drawing/2014/main" id="{00000000-0008-0000-3E00-000007000000}"/>
            </a:ext>
          </a:extLst>
        </xdr:cNvPr>
        <xdr:cNvSpPr/>
      </xdr:nvSpPr>
      <xdr:spPr>
        <a:xfrm>
          <a:off x="3491442" y="17260359"/>
          <a:ext cx="3162309" cy="7345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99483</xdr:colOff>
      <xdr:row>82</xdr:row>
      <xdr:rowOff>13758</xdr:rowOff>
    </xdr:from>
    <xdr:to>
      <xdr:col>32</xdr:col>
      <xdr:colOff>137592</xdr:colOff>
      <xdr:row>84</xdr:row>
      <xdr:rowOff>224367</xdr:rowOff>
    </xdr:to>
    <xdr:sp macro="" textlink="">
      <xdr:nvSpPr>
        <xdr:cNvPr id="8" name="大かっこ 6">
          <a:extLst>
            <a:ext uri="{FF2B5EF4-FFF2-40B4-BE49-F238E27FC236}">
              <a16:creationId xmlns:a16="http://schemas.microsoft.com/office/drawing/2014/main" id="{00000000-0008-0000-3E00-000008000000}"/>
            </a:ext>
          </a:extLst>
        </xdr:cNvPr>
        <xdr:cNvSpPr/>
      </xdr:nvSpPr>
      <xdr:spPr>
        <a:xfrm>
          <a:off x="3557058" y="22311783"/>
          <a:ext cx="3095634" cy="744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190500</xdr:colOff>
      <xdr:row>36</xdr:row>
      <xdr:rowOff>12701</xdr:rowOff>
    </xdr:from>
    <xdr:to>
      <xdr:col>28</xdr:col>
      <xdr:colOff>0</xdr:colOff>
      <xdr:row>36</xdr:row>
      <xdr:rowOff>203201</xdr:rowOff>
    </xdr:to>
    <xdr:sp macro="" textlink="">
      <xdr:nvSpPr>
        <xdr:cNvPr id="9" name="屈折矢印 13">
          <a:extLst>
            <a:ext uri="{FF2B5EF4-FFF2-40B4-BE49-F238E27FC236}">
              <a16:creationId xmlns:a16="http://schemas.microsoft.com/office/drawing/2014/main" id="{00000000-0008-0000-3E00-000009000000}"/>
            </a:ext>
          </a:extLst>
        </xdr:cNvPr>
        <xdr:cNvSpPr/>
      </xdr:nvSpPr>
      <xdr:spPr>
        <a:xfrm rot="5400000">
          <a:off x="5514975" y="9871076"/>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46</xdr:col>
      <xdr:colOff>111918</xdr:colOff>
      <xdr:row>35</xdr:row>
      <xdr:rowOff>204788</xdr:rowOff>
    </xdr:from>
    <xdr:to>
      <xdr:col>55</xdr:col>
      <xdr:colOff>130968</xdr:colOff>
      <xdr:row>39</xdr:row>
      <xdr:rowOff>242888</xdr:rowOff>
    </xdr:to>
    <xdr:sp macro="" textlink="">
      <xdr:nvSpPr>
        <xdr:cNvPr id="10" name="角丸四角形 9">
          <a:extLst>
            <a:ext uri="{FF2B5EF4-FFF2-40B4-BE49-F238E27FC236}">
              <a16:creationId xmlns:a16="http://schemas.microsoft.com/office/drawing/2014/main" id="{00000000-0008-0000-3E00-00000A000000}"/>
            </a:ext>
          </a:extLst>
        </xdr:cNvPr>
        <xdr:cNvSpPr/>
      </xdr:nvSpPr>
      <xdr:spPr>
        <a:xfrm>
          <a:off x="9436893" y="9796463"/>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昭和５７年１月１日以降に竣工した建物であれば、これ以降の記入は不要です。</a:t>
          </a:r>
        </a:p>
      </xdr:txBody>
    </xdr:sp>
    <xdr:clientData/>
  </xdr:twoCellAnchor>
  <xdr:twoCellAnchor>
    <xdr:from>
      <xdr:col>41</xdr:col>
      <xdr:colOff>133351</xdr:colOff>
      <xdr:row>35</xdr:row>
      <xdr:rowOff>209550</xdr:rowOff>
    </xdr:from>
    <xdr:to>
      <xdr:col>46</xdr:col>
      <xdr:colOff>9525</xdr:colOff>
      <xdr:row>37</xdr:row>
      <xdr:rowOff>141732</xdr:rowOff>
    </xdr:to>
    <xdr:sp macro="" textlink="">
      <xdr:nvSpPr>
        <xdr:cNvPr id="11" name="左矢印 10">
          <a:extLst>
            <a:ext uri="{FF2B5EF4-FFF2-40B4-BE49-F238E27FC236}">
              <a16:creationId xmlns:a16="http://schemas.microsoft.com/office/drawing/2014/main" id="{00000000-0008-0000-3E00-00000B000000}"/>
            </a:ext>
          </a:extLst>
        </xdr:cNvPr>
        <xdr:cNvSpPr/>
      </xdr:nvSpPr>
      <xdr:spPr>
        <a:xfrm>
          <a:off x="8505826" y="9801225"/>
          <a:ext cx="828674"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130969</xdr:colOff>
      <xdr:row>33</xdr:row>
      <xdr:rowOff>0</xdr:rowOff>
    </xdr:from>
    <xdr:to>
      <xdr:col>46</xdr:col>
      <xdr:colOff>7143</xdr:colOff>
      <xdr:row>34</xdr:row>
      <xdr:rowOff>206026</xdr:rowOff>
    </xdr:to>
    <xdr:sp macro="" textlink="">
      <xdr:nvSpPr>
        <xdr:cNvPr id="12" name="左矢印 11">
          <a:extLst>
            <a:ext uri="{FF2B5EF4-FFF2-40B4-BE49-F238E27FC236}">
              <a16:creationId xmlns:a16="http://schemas.microsoft.com/office/drawing/2014/main" id="{00000000-0008-0000-3E00-00000C000000}"/>
            </a:ext>
          </a:extLst>
        </xdr:cNvPr>
        <xdr:cNvSpPr/>
      </xdr:nvSpPr>
      <xdr:spPr>
        <a:xfrm>
          <a:off x="8503444" y="9039225"/>
          <a:ext cx="828674" cy="482251"/>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119063</xdr:colOff>
      <xdr:row>30</xdr:row>
      <xdr:rowOff>166688</xdr:rowOff>
    </xdr:from>
    <xdr:to>
      <xdr:col>55</xdr:col>
      <xdr:colOff>138113</xdr:colOff>
      <xdr:row>34</xdr:row>
      <xdr:rowOff>204788</xdr:rowOff>
    </xdr:to>
    <xdr:sp macro="" textlink="">
      <xdr:nvSpPr>
        <xdr:cNvPr id="13" name="角丸四角形 12">
          <a:extLst>
            <a:ext uri="{FF2B5EF4-FFF2-40B4-BE49-F238E27FC236}">
              <a16:creationId xmlns:a16="http://schemas.microsoft.com/office/drawing/2014/main" id="{00000000-0008-0000-3E00-00000D000000}"/>
            </a:ext>
          </a:extLst>
        </xdr:cNvPr>
        <xdr:cNvSpPr/>
      </xdr:nvSpPr>
      <xdr:spPr>
        <a:xfrm>
          <a:off x="9444038" y="8377238"/>
          <a:ext cx="1733550" cy="1143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同一建物内にユニットを併設している場合、事業所面積はユニットの合計面積を記入してください。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66675</xdr:colOff>
      <xdr:row>4</xdr:row>
      <xdr:rowOff>66675</xdr:rowOff>
    </xdr:from>
    <xdr:to>
      <xdr:col>20</xdr:col>
      <xdr:colOff>438150</xdr:colOff>
      <xdr:row>47</xdr:row>
      <xdr:rowOff>161925</xdr:rowOff>
    </xdr:to>
    <xdr:sp macro="" textlink="">
      <xdr:nvSpPr>
        <xdr:cNvPr id="2" name="Rectangle 1">
          <a:extLst>
            <a:ext uri="{FF2B5EF4-FFF2-40B4-BE49-F238E27FC236}">
              <a16:creationId xmlns:a16="http://schemas.microsoft.com/office/drawing/2014/main" id="{00000000-0008-0000-4000-000002000000}"/>
            </a:ext>
          </a:extLst>
        </xdr:cNvPr>
        <xdr:cNvSpPr>
          <a:spLocks noChangeArrowheads="1"/>
        </xdr:cNvSpPr>
      </xdr:nvSpPr>
      <xdr:spPr bwMode="auto">
        <a:xfrm>
          <a:off x="8077200" y="866775"/>
          <a:ext cx="7229475" cy="9763125"/>
        </a:xfrm>
        <a:prstGeom prst="rect">
          <a:avLst/>
        </a:prstGeom>
        <a:solidFill>
          <a:srgbClr val="FFFF99"/>
        </a:solidFill>
        <a:ln w="38100" cmpd="dbl">
          <a:solidFill>
            <a:srgbClr val="000000"/>
          </a:solidFill>
          <a:miter lim="800000"/>
          <a:headEnd/>
          <a:tailEnd/>
        </a:ln>
      </xdr:spPr>
    </xdr:sp>
    <xdr:clientData/>
  </xdr:twoCellAnchor>
  <xdr:twoCellAnchor>
    <xdr:from>
      <xdr:col>10</xdr:col>
      <xdr:colOff>619125</xdr:colOff>
      <xdr:row>2</xdr:row>
      <xdr:rowOff>104775</xdr:rowOff>
    </xdr:from>
    <xdr:to>
      <xdr:col>20</xdr:col>
      <xdr:colOff>0</xdr:colOff>
      <xdr:row>6</xdr:row>
      <xdr:rowOff>0</xdr:rowOff>
    </xdr:to>
    <xdr:sp macro="" textlink="">
      <xdr:nvSpPr>
        <xdr:cNvPr id="3" name="AutoShape 2">
          <a:extLst>
            <a:ext uri="{FF2B5EF4-FFF2-40B4-BE49-F238E27FC236}">
              <a16:creationId xmlns:a16="http://schemas.microsoft.com/office/drawing/2014/main" id="{00000000-0008-0000-4000-000003000000}"/>
            </a:ext>
          </a:extLst>
        </xdr:cNvPr>
        <xdr:cNvSpPr>
          <a:spLocks noChangeArrowheads="1"/>
        </xdr:cNvSpPr>
      </xdr:nvSpPr>
      <xdr:spPr bwMode="auto">
        <a:xfrm>
          <a:off x="8629650" y="504825"/>
          <a:ext cx="6238875" cy="695325"/>
        </a:xfrm>
        <a:prstGeom prst="horizontalScroll">
          <a:avLst>
            <a:gd name="adj" fmla="val 12500"/>
          </a:avLst>
        </a:prstGeom>
        <a:solidFill>
          <a:srgbClr val="FFFF00"/>
        </a:solidFill>
        <a:ln w="25400">
          <a:solidFill>
            <a:srgbClr val="000000"/>
          </a:solidFill>
          <a:round/>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「消防関係状況確認書」については、以下の場合にご提出ください！</a:t>
          </a:r>
        </a:p>
      </xdr:txBody>
    </xdr:sp>
    <xdr:clientData/>
  </xdr:twoCellAnchor>
  <xdr:twoCellAnchor>
    <xdr:from>
      <xdr:col>10</xdr:col>
      <xdr:colOff>200025</xdr:colOff>
      <xdr:row>7</xdr:row>
      <xdr:rowOff>104775</xdr:rowOff>
    </xdr:from>
    <xdr:to>
      <xdr:col>20</xdr:col>
      <xdr:colOff>266700</xdr:colOff>
      <xdr:row>16</xdr:row>
      <xdr:rowOff>38100</xdr:rowOff>
    </xdr:to>
    <xdr:sp macro="" textlink="">
      <xdr:nvSpPr>
        <xdr:cNvPr id="4" name="AutoShape 3">
          <a:extLst>
            <a:ext uri="{FF2B5EF4-FFF2-40B4-BE49-F238E27FC236}">
              <a16:creationId xmlns:a16="http://schemas.microsoft.com/office/drawing/2014/main" id="{00000000-0008-0000-4000-000004000000}"/>
            </a:ext>
          </a:extLst>
        </xdr:cNvPr>
        <xdr:cNvSpPr>
          <a:spLocks noChangeArrowheads="1"/>
        </xdr:cNvSpPr>
      </xdr:nvSpPr>
      <xdr:spPr bwMode="auto">
        <a:xfrm>
          <a:off x="8210550" y="1504950"/>
          <a:ext cx="6924675" cy="191452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可能な限り早めに消防署に相談のうえ、事業開始までには、事業所として必要となる防火管理者の届出や消防設備の設置等の基準を満たしてください。</a:t>
          </a:r>
        </a:p>
        <a:p>
          <a:pPr algn="l" rtl="0">
            <a:lnSpc>
              <a:spcPts val="1300"/>
            </a:lnSpc>
            <a:defRPr sz="1000"/>
          </a:pPr>
          <a:r>
            <a:rPr lang="ja-JP" altLang="en-US" sz="1200" b="0" i="0" u="none" strike="noStrike" baseline="0">
              <a:solidFill>
                <a:srgbClr val="000000"/>
              </a:solidFill>
              <a:latin typeface="ＭＳ Ｐゴシック"/>
              <a:ea typeface="ＭＳ Ｐゴシック"/>
            </a:rPr>
            <a:t>　指定申請書の提出は、指定予定年月日の前々月の末日（10/1開始なら8月末）です。消防署から届出・設置の義務があると指導を受けたものについては、指定申請書類提出時には、少なくとも、防火管理者等の「届出予定時期」や消防用設備の「設置予定時期」を明記願います。</a:t>
          </a:r>
        </a:p>
        <a:p>
          <a:pPr algn="l" rtl="0">
            <a:lnSpc>
              <a:spcPts val="1300"/>
            </a:lnSpc>
            <a:defRPr sz="1000"/>
          </a:pPr>
          <a:r>
            <a:rPr lang="ja-JP" altLang="en-US" sz="1200" b="0" i="0" u="none" strike="noStrike" baseline="0">
              <a:solidFill>
                <a:srgbClr val="000000"/>
              </a:solidFill>
              <a:latin typeface="ＭＳ Ｐゴシック"/>
              <a:ea typeface="ＭＳ Ｐゴシック"/>
            </a:rPr>
            <a:t>　なお、複数のユニットを同時に開設するなど、建物が複数ある場合は、当該建物ごとに「消防関係状況確認書」をご提出ください。</a:t>
          </a:r>
        </a:p>
      </xdr:txBody>
    </xdr:sp>
    <xdr:clientData/>
  </xdr:twoCellAnchor>
  <xdr:twoCellAnchor>
    <xdr:from>
      <xdr:col>10</xdr:col>
      <xdr:colOff>190500</xdr:colOff>
      <xdr:row>18</xdr:row>
      <xdr:rowOff>57150</xdr:rowOff>
    </xdr:from>
    <xdr:to>
      <xdr:col>20</xdr:col>
      <xdr:colOff>285750</xdr:colOff>
      <xdr:row>47</xdr:row>
      <xdr:rowOff>19050</xdr:rowOff>
    </xdr:to>
    <xdr:sp macro="" textlink="">
      <xdr:nvSpPr>
        <xdr:cNvPr id="5" name="AutoShape 4">
          <a:extLst>
            <a:ext uri="{FF2B5EF4-FFF2-40B4-BE49-F238E27FC236}">
              <a16:creationId xmlns:a16="http://schemas.microsoft.com/office/drawing/2014/main" id="{00000000-0008-0000-4000-000005000000}"/>
            </a:ext>
          </a:extLst>
        </xdr:cNvPr>
        <xdr:cNvSpPr>
          <a:spLocks noChangeArrowheads="1"/>
        </xdr:cNvSpPr>
      </xdr:nvSpPr>
      <xdr:spPr bwMode="auto">
        <a:xfrm>
          <a:off x="8201025" y="3895725"/>
          <a:ext cx="6953250" cy="659130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●事業所の引越しがある場合などにより事業所の所在地に変更が生じた場合</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予め消防署に相談のうえ、変更後の所在地で事業を行う前までには、必要となる防火管理者の届出や消防設備の設置等の基準を満たしてください。</a:t>
          </a:r>
          <a:r>
            <a:rPr kumimoji="0" lang="ja-JP" altLang="en-US" sz="1200" b="0" i="0" u="none" strike="noStrike" kern="0" cap="none" spc="0" normalizeH="0" baseline="0" noProof="0">
              <a:ln>
                <a:noFill/>
              </a:ln>
              <a:solidFill>
                <a:srgbClr val="000000"/>
              </a:solidFill>
              <a:effectLst/>
              <a:uLnTx/>
              <a:uFillTx/>
              <a:latin typeface="ＭＳ Ｐゴシック"/>
              <a:ea typeface="+mn-ea"/>
            </a:rPr>
            <a:t>消防署から届出・設置の義務があると指導を受けたものについては、変更届出提出時には、少なくとも、防火管理者等の「届出予定時期」や消防用設備の「設置予定時期」を明記願います。</a:t>
          </a: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●ユニット増やサテライト設置等定員増の場合</a:t>
          </a: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a:t>
          </a:r>
        </a:p>
        <a:p>
          <a:pPr algn="l" rtl="0">
            <a:lnSpc>
              <a:spcPts val="1400"/>
            </a:lnSpc>
            <a:defRPr sz="1000"/>
          </a:pPr>
          <a:r>
            <a:rPr lang="ja-JP" altLang="en-US" sz="1200" b="0" i="0" u="none" strike="noStrike" baseline="0">
              <a:solidFill>
                <a:srgbClr val="000000"/>
              </a:solidFill>
              <a:latin typeface="ＭＳ Ｐゴシック"/>
              <a:ea typeface="ＭＳ Ｐゴシック"/>
            </a:rPr>
            <a:t>　特に、ユニット増やサテライト設置の場合は、これまでとは別の建物で事業を実施することになるかと思います。早めに消防署に相談のうえ、事業を行う前までには、必要となる防火管理者の届出や消防設備の設置等の基準を満たしてください。また、単にアパートの一室を追加で借りるなどの場合についても、必要となる消防設備等要件が変わってくる可能性がありますので、必ず、予め消防署に相談してください。</a:t>
          </a:r>
        </a:p>
        <a:p>
          <a:pPr algn="l" rtl="0">
            <a:lnSpc>
              <a:spcPts val="1200"/>
            </a:lnSpc>
            <a:defRPr sz="1000"/>
          </a:pPr>
          <a:r>
            <a:rPr lang="ja-JP" altLang="en-US" sz="1200" b="0" i="0" u="none" strike="noStrike" baseline="0">
              <a:solidFill>
                <a:srgbClr val="000000"/>
              </a:solidFill>
              <a:latin typeface="ＭＳ Ｐゴシック"/>
              <a:ea typeface="ＭＳ Ｐゴシック"/>
            </a:rPr>
            <a:t>　定員増の場合は、変更届の提出期限は前月１５日までとなります。したがって、消防署から届出・設置の義務があると指導を受けたものについては、変更届出提出時には、少なくとも、防火管理者等の「届出予定時期」や消防用設備の「設置予定時期」を明記願います。</a:t>
          </a:r>
        </a:p>
      </xdr:txBody>
    </xdr:sp>
    <xdr:clientData/>
  </xdr:twoCellAnchor>
  <xdr:twoCellAnchor>
    <xdr:from>
      <xdr:col>10</xdr:col>
      <xdr:colOff>504825</xdr:colOff>
      <xdr:row>6</xdr:row>
      <xdr:rowOff>104775</xdr:rowOff>
    </xdr:from>
    <xdr:to>
      <xdr:col>14</xdr:col>
      <xdr:colOff>219075</xdr:colOff>
      <xdr:row>8</xdr:row>
      <xdr:rowOff>104775</xdr:rowOff>
    </xdr:to>
    <xdr:sp macro="" textlink="">
      <xdr:nvSpPr>
        <xdr:cNvPr id="6" name="AutoShape 5">
          <a:extLst>
            <a:ext uri="{FF2B5EF4-FFF2-40B4-BE49-F238E27FC236}">
              <a16:creationId xmlns:a16="http://schemas.microsoft.com/office/drawing/2014/main" id="{00000000-0008-0000-4000-000006000000}"/>
            </a:ext>
          </a:extLst>
        </xdr:cNvPr>
        <xdr:cNvSpPr>
          <a:spLocks noChangeArrowheads="1"/>
        </xdr:cNvSpPr>
      </xdr:nvSpPr>
      <xdr:spPr bwMode="auto">
        <a:xfrm>
          <a:off x="8515350" y="1304925"/>
          <a:ext cx="2457450" cy="400050"/>
        </a:xfrm>
        <a:prstGeom prst="homePlate">
          <a:avLst>
            <a:gd name="adj" fmla="val 61429"/>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事業者指定を受ける場合</a:t>
          </a:r>
        </a:p>
      </xdr:txBody>
    </xdr:sp>
    <xdr:clientData/>
  </xdr:twoCellAnchor>
  <xdr:twoCellAnchor>
    <xdr:from>
      <xdr:col>10</xdr:col>
      <xdr:colOff>523875</xdr:colOff>
      <xdr:row>17</xdr:row>
      <xdr:rowOff>57150</xdr:rowOff>
    </xdr:from>
    <xdr:to>
      <xdr:col>14</xdr:col>
      <xdr:colOff>257175</xdr:colOff>
      <xdr:row>19</xdr:row>
      <xdr:rowOff>57150</xdr:rowOff>
    </xdr:to>
    <xdr:sp macro="" textlink="">
      <xdr:nvSpPr>
        <xdr:cNvPr id="7" name="AutoShape 6">
          <a:extLst>
            <a:ext uri="{FF2B5EF4-FFF2-40B4-BE49-F238E27FC236}">
              <a16:creationId xmlns:a16="http://schemas.microsoft.com/office/drawing/2014/main" id="{00000000-0008-0000-4000-000007000000}"/>
            </a:ext>
          </a:extLst>
        </xdr:cNvPr>
        <xdr:cNvSpPr>
          <a:spLocks noChangeArrowheads="1"/>
        </xdr:cNvSpPr>
      </xdr:nvSpPr>
      <xdr:spPr bwMode="auto">
        <a:xfrm>
          <a:off x="8534400" y="3667125"/>
          <a:ext cx="2476500" cy="457200"/>
        </a:xfrm>
        <a:prstGeom prst="homePlate">
          <a:avLst>
            <a:gd name="adj" fmla="val 54167"/>
          </a:avLst>
        </a:prstGeom>
        <a:solidFill>
          <a:srgbClr val="0000FF"/>
        </a:solidFill>
        <a:ln w="57150" cmpd="thinThick">
          <a:solidFill>
            <a:srgbClr val="000000"/>
          </a:solidFill>
          <a:miter lim="800000"/>
          <a:headEnd/>
          <a:tailEnd/>
        </a:ln>
      </xdr:spPr>
      <xdr:txBody>
        <a:bodyPr vertOverflow="clip" wrap="square" lIns="36576" tIns="18288" rIns="36576" bIns="18288" anchor="ctr" upright="1"/>
        <a:lstStyle/>
        <a:p>
          <a:pPr algn="ctr" rtl="0">
            <a:defRPr sz="1000"/>
          </a:pPr>
          <a:r>
            <a:rPr lang="ja-JP" altLang="en-US" sz="1300" b="1" i="0" u="none" strike="noStrike" baseline="0">
              <a:solidFill>
                <a:srgbClr val="FFFFFF"/>
              </a:solidFill>
              <a:latin typeface="ＭＳ Ｐゴシック"/>
              <a:ea typeface="ＭＳ Ｐゴシック"/>
            </a:rPr>
            <a:t>変更届を提出する場合</a:t>
          </a:r>
        </a:p>
      </xdr:txBody>
    </xdr:sp>
    <xdr:clientData/>
  </xdr:twoCellAnchor>
  <xdr:twoCellAnchor>
    <xdr:from>
      <xdr:col>10</xdr:col>
      <xdr:colOff>571500</xdr:colOff>
      <xdr:row>20</xdr:row>
      <xdr:rowOff>104775</xdr:rowOff>
    </xdr:from>
    <xdr:to>
      <xdr:col>19</xdr:col>
      <xdr:colOff>485775</xdr:colOff>
      <xdr:row>23</xdr:row>
      <xdr:rowOff>9525</xdr:rowOff>
    </xdr:to>
    <xdr:sp macro="" textlink="">
      <xdr:nvSpPr>
        <xdr:cNvPr id="8" name="Rectangle 7">
          <a:extLst>
            <a:ext uri="{FF2B5EF4-FFF2-40B4-BE49-F238E27FC236}">
              <a16:creationId xmlns:a16="http://schemas.microsoft.com/office/drawing/2014/main" id="{00000000-0008-0000-4000-000008000000}"/>
            </a:ext>
          </a:extLst>
        </xdr:cNvPr>
        <xdr:cNvSpPr>
          <a:spLocks noChangeArrowheads="1"/>
        </xdr:cNvSpPr>
      </xdr:nvSpPr>
      <xdr:spPr bwMode="auto">
        <a:xfrm>
          <a:off x="8582025" y="4400550"/>
          <a:ext cx="6086475" cy="504825"/>
        </a:xfrm>
        <a:prstGeom prst="rect">
          <a:avLst/>
        </a:prstGeom>
        <a:solidFill>
          <a:srgbClr val="FFFFFF"/>
        </a:solidFill>
        <a:ln w="25400">
          <a:solidFill>
            <a:srgbClr val="000000"/>
          </a:solidFill>
          <a:prstDash val="sysDot"/>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※「変更届出書（第２号様式）」の変更事由２，７，１２に該当する場合には、</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「消防関係状況確認書」を提出すること。</a:t>
          </a:r>
        </a:p>
      </xdr:txBody>
    </xdr:sp>
    <xdr:clientData/>
  </xdr:twoCellAnchor>
  <xdr:twoCellAnchor>
    <xdr:from>
      <xdr:col>10</xdr:col>
      <xdr:colOff>600075</xdr:colOff>
      <xdr:row>25</xdr:row>
      <xdr:rowOff>73025</xdr:rowOff>
    </xdr:from>
    <xdr:to>
      <xdr:col>19</xdr:col>
      <xdr:colOff>638175</xdr:colOff>
      <xdr:row>27</xdr:row>
      <xdr:rowOff>139700</xdr:rowOff>
    </xdr:to>
    <xdr:sp macro="" textlink="">
      <xdr:nvSpPr>
        <xdr:cNvPr id="9" name="AutoShape 8">
          <a:extLst>
            <a:ext uri="{FF2B5EF4-FFF2-40B4-BE49-F238E27FC236}">
              <a16:creationId xmlns:a16="http://schemas.microsoft.com/office/drawing/2014/main" id="{00000000-0008-0000-4000-000009000000}"/>
            </a:ext>
          </a:extLst>
        </xdr:cNvPr>
        <xdr:cNvSpPr>
          <a:spLocks noChangeArrowheads="1"/>
        </xdr:cNvSpPr>
      </xdr:nvSpPr>
      <xdr:spPr bwMode="auto">
        <a:xfrm>
          <a:off x="8610600" y="5407025"/>
          <a:ext cx="6210300" cy="5429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変更事由２　⇒　「事業所（施設）の所在地」</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　　　　に該当します。</a:t>
          </a:r>
        </a:p>
      </xdr:txBody>
    </xdr:sp>
    <xdr:clientData/>
  </xdr:twoCellAnchor>
  <xdr:twoCellAnchor>
    <xdr:from>
      <xdr:col>10</xdr:col>
      <xdr:colOff>587375</xdr:colOff>
      <xdr:row>34</xdr:row>
      <xdr:rowOff>152400</xdr:rowOff>
    </xdr:from>
    <xdr:to>
      <xdr:col>19</xdr:col>
      <xdr:colOff>625475</xdr:colOff>
      <xdr:row>37</xdr:row>
      <xdr:rowOff>25400</xdr:rowOff>
    </xdr:to>
    <xdr:sp macro="" textlink="">
      <xdr:nvSpPr>
        <xdr:cNvPr id="10" name="AutoShape 9">
          <a:extLst>
            <a:ext uri="{FF2B5EF4-FFF2-40B4-BE49-F238E27FC236}">
              <a16:creationId xmlns:a16="http://schemas.microsoft.com/office/drawing/2014/main" id="{00000000-0008-0000-4000-00000A000000}"/>
            </a:ext>
          </a:extLst>
        </xdr:cNvPr>
        <xdr:cNvSpPr>
          <a:spLocks noChangeArrowheads="1"/>
        </xdr:cNvSpPr>
      </xdr:nvSpPr>
      <xdr:spPr bwMode="auto">
        <a:xfrm>
          <a:off x="8597900" y="7553325"/>
          <a:ext cx="6210300" cy="606425"/>
        </a:xfrm>
        <a:prstGeom prst="bracketPair">
          <a:avLst>
            <a:gd name="adj" fmla="val 16667"/>
          </a:avLst>
        </a:prstGeom>
        <a:noFill/>
        <a:ln w="38100">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　変更事由７　　⇒　「事業所（施設）の平面図及び設備の概要」</a:t>
          </a:r>
        </a:p>
        <a:p>
          <a:pPr algn="l" rtl="0">
            <a:lnSpc>
              <a:spcPts val="1300"/>
            </a:lnSpc>
            <a:defRPr sz="1000"/>
          </a:pPr>
          <a:r>
            <a:rPr lang="ja-JP" altLang="en-US" sz="1200" b="0" i="0" u="none" strike="noStrike" baseline="0">
              <a:solidFill>
                <a:srgbClr val="000000"/>
              </a:solidFill>
              <a:latin typeface="ＭＳ Ｐゴシック"/>
              <a:ea typeface="ＭＳ Ｐゴシック"/>
            </a:rPr>
            <a:t>　変更事由１２　⇒　「運営規程【定員変更等（ユニット増含む）】」　　　に該当します。</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4A4B5078-D867-4B0B-943C-43720D1283F7}"/>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2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2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2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152400</xdr:colOff>
      <xdr:row>12</xdr:row>
      <xdr:rowOff>28574</xdr:rowOff>
    </xdr:from>
    <xdr:to>
      <xdr:col>47</xdr:col>
      <xdr:colOff>95250</xdr:colOff>
      <xdr:row>19</xdr:row>
      <xdr:rowOff>161924</xdr:rowOff>
    </xdr:to>
    <xdr:sp macro="" textlink="">
      <xdr:nvSpPr>
        <xdr:cNvPr id="6" name="AutoShape 5">
          <a:extLst>
            <a:ext uri="{FF2B5EF4-FFF2-40B4-BE49-F238E27FC236}">
              <a16:creationId xmlns:a16="http://schemas.microsoft.com/office/drawing/2014/main" id="{00000000-0008-0000-4200-000006000000}"/>
            </a:ext>
          </a:extLst>
        </xdr:cNvPr>
        <xdr:cNvSpPr>
          <a:spLocks noChangeArrowheads="1"/>
        </xdr:cNvSpPr>
      </xdr:nvSpPr>
      <xdr:spPr bwMode="auto">
        <a:xfrm>
          <a:off x="7981950" y="2295524"/>
          <a:ext cx="800100" cy="149542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2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2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2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2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2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3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123825</xdr:colOff>
      <xdr:row>4</xdr:row>
      <xdr:rowOff>209550</xdr:rowOff>
    </xdr:from>
    <xdr:to>
      <xdr:col>65</xdr:col>
      <xdr:colOff>600075</xdr:colOff>
      <xdr:row>6</xdr:row>
      <xdr:rowOff>133350</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7924800" y="1276350"/>
          <a:ext cx="6162675" cy="4572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第２号様式、付表７等と記載の整合性をとってください。</a:t>
          </a:r>
        </a:p>
      </xdr:txBody>
    </xdr:sp>
    <xdr:clientData/>
  </xdr:twoCellAnchor>
  <xdr:twoCellAnchor>
    <xdr:from>
      <xdr:col>39</xdr:col>
      <xdr:colOff>66675</xdr:colOff>
      <xdr:row>6</xdr:row>
      <xdr:rowOff>238125</xdr:rowOff>
    </xdr:from>
    <xdr:to>
      <xdr:col>65</xdr:col>
      <xdr:colOff>615950</xdr:colOff>
      <xdr:row>10</xdr:row>
      <xdr:rowOff>225425</xdr:rowOff>
    </xdr:to>
    <xdr:sp macro="" textlink="">
      <xdr:nvSpPr>
        <xdr:cNvPr id="3" name="角丸四角形 2">
          <a:extLst>
            <a:ext uri="{FF2B5EF4-FFF2-40B4-BE49-F238E27FC236}">
              <a16:creationId xmlns:a16="http://schemas.microsoft.com/office/drawing/2014/main" id="{00000000-0008-0000-0C00-000003000000}"/>
            </a:ext>
          </a:extLst>
        </xdr:cNvPr>
        <xdr:cNvSpPr/>
      </xdr:nvSpPr>
      <xdr:spPr>
        <a:xfrm>
          <a:off x="7867650" y="1838325"/>
          <a:ext cx="6235700" cy="10541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当該加算の届出について、問い合わせに対応できる担当者名を記載して下さい。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また、電話番号欄には日中に一番担当者と連絡が取りやすい番号を記載してください。</a:t>
          </a:r>
          <a:endParaRPr kumimoji="1" lang="en-US" altLang="ja-JP" sz="1200" b="0" i="0" u="none" strike="noStrike" kern="0" cap="none" spc="0" normalizeH="0" baseline="0" noProof="0">
            <a:ln>
              <a:noFill/>
            </a:ln>
            <a:solidFill>
              <a:sysClr val="window" lastClr="FFFFFF"/>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（必ずしも事業所の電話番号でなくても結構です）</a:t>
          </a:r>
        </a:p>
      </xdr:txBody>
    </xdr:sp>
    <xdr:clientData/>
  </xdr:twoCellAnchor>
  <xdr:twoCellAnchor>
    <xdr:from>
      <xdr:col>39</xdr:col>
      <xdr:colOff>47625</xdr:colOff>
      <xdr:row>0</xdr:row>
      <xdr:rowOff>66674</xdr:rowOff>
    </xdr:from>
    <xdr:to>
      <xdr:col>65</xdr:col>
      <xdr:colOff>596900</xdr:colOff>
      <xdr:row>4</xdr:row>
      <xdr:rowOff>133350</xdr:rowOff>
    </xdr:to>
    <xdr:sp macro="" textlink="">
      <xdr:nvSpPr>
        <xdr:cNvPr id="4" name="角丸四角形 3">
          <a:extLst>
            <a:ext uri="{FF2B5EF4-FFF2-40B4-BE49-F238E27FC236}">
              <a16:creationId xmlns:a16="http://schemas.microsoft.com/office/drawing/2014/main" id="{00000000-0008-0000-0C00-000004000000}"/>
            </a:ext>
          </a:extLst>
        </xdr:cNvPr>
        <xdr:cNvSpPr/>
      </xdr:nvSpPr>
      <xdr:spPr>
        <a:xfrm>
          <a:off x="7848600" y="66674"/>
          <a:ext cx="6235700" cy="1133476"/>
        </a:xfrm>
        <a:prstGeom prst="roundRect">
          <a:avLst/>
        </a:prstGeom>
        <a:solidFill>
          <a:srgbClr val="FFFF00"/>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注意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日までは、共同生活介護（ケアホーム）対象者のみを記載することとなっていましたが、平成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26</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月</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日より、共同生活援助の利用者全員が記載の対象となっています。</a:t>
          </a:r>
        </a:p>
      </xdr:txBody>
    </xdr:sp>
    <xdr:clientData/>
  </xdr:twoCellAnchor>
  <xdr:twoCellAnchor>
    <xdr:from>
      <xdr:col>0</xdr:col>
      <xdr:colOff>123825</xdr:colOff>
      <xdr:row>2</xdr:row>
      <xdr:rowOff>219075</xdr:rowOff>
    </xdr:from>
    <xdr:to>
      <xdr:col>34</xdr:col>
      <xdr:colOff>114300</xdr:colOff>
      <xdr:row>4</xdr:row>
      <xdr:rowOff>238125</xdr:rowOff>
    </xdr:to>
    <xdr:sp macro="" textlink="">
      <xdr:nvSpPr>
        <xdr:cNvPr id="5" name="角丸四角形 4">
          <a:extLst>
            <a:ext uri="{FF2B5EF4-FFF2-40B4-BE49-F238E27FC236}">
              <a16:creationId xmlns:a16="http://schemas.microsoft.com/office/drawing/2014/main" id="{00000000-0008-0000-0C00-000005000000}"/>
            </a:ext>
          </a:extLst>
        </xdr:cNvPr>
        <xdr:cNvSpPr/>
      </xdr:nvSpPr>
      <xdr:spPr>
        <a:xfrm>
          <a:off x="123825" y="75247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104775</xdr:colOff>
      <xdr:row>5</xdr:row>
      <xdr:rowOff>9525</xdr:rowOff>
    </xdr:from>
    <xdr:to>
      <xdr:col>34</xdr:col>
      <xdr:colOff>95250</xdr:colOff>
      <xdr:row>7</xdr:row>
      <xdr:rowOff>28575</xdr:rowOff>
    </xdr:to>
    <xdr:sp macro="" textlink="">
      <xdr:nvSpPr>
        <xdr:cNvPr id="6" name="角丸四角形 5">
          <a:extLst>
            <a:ext uri="{FF2B5EF4-FFF2-40B4-BE49-F238E27FC236}">
              <a16:creationId xmlns:a16="http://schemas.microsoft.com/office/drawing/2014/main" id="{00000000-0008-0000-0C00-000006000000}"/>
            </a:ext>
          </a:extLst>
        </xdr:cNvPr>
        <xdr:cNvSpPr/>
      </xdr:nvSpPr>
      <xdr:spPr>
        <a:xfrm>
          <a:off x="104775" y="1343025"/>
          <a:ext cx="6791325" cy="552450"/>
        </a:xfrm>
        <a:prstGeom prst="round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114300</xdr:colOff>
      <xdr:row>3</xdr:row>
      <xdr:rowOff>228600</xdr:rowOff>
    </xdr:from>
    <xdr:to>
      <xdr:col>39</xdr:col>
      <xdr:colOff>123825</xdr:colOff>
      <xdr:row>5</xdr:row>
      <xdr:rowOff>171450</xdr:rowOff>
    </xdr:to>
    <xdr:cxnSp macro="">
      <xdr:nvCxnSpPr>
        <xdr:cNvPr id="7" name="直線矢印コネクタ 6">
          <a:extLst>
            <a:ext uri="{FF2B5EF4-FFF2-40B4-BE49-F238E27FC236}">
              <a16:creationId xmlns:a16="http://schemas.microsoft.com/office/drawing/2014/main" id="{00000000-0008-0000-0C00-000007000000}"/>
            </a:ext>
          </a:extLst>
        </xdr:cNvPr>
        <xdr:cNvCxnSpPr>
          <a:stCxn id="2" idx="1"/>
          <a:endCxn id="5" idx="3"/>
        </xdr:cNvCxnSpPr>
      </xdr:nvCxnSpPr>
      <xdr:spPr>
        <a:xfrm flipH="1" flipV="1">
          <a:off x="6915150" y="1028700"/>
          <a:ext cx="1009650" cy="47625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6</xdr:row>
      <xdr:rowOff>19050</xdr:rowOff>
    </xdr:from>
    <xdr:to>
      <xdr:col>39</xdr:col>
      <xdr:colOff>66675</xdr:colOff>
      <xdr:row>8</xdr:row>
      <xdr:rowOff>231775</xdr:rowOff>
    </xdr:to>
    <xdr:cxnSp macro="">
      <xdr:nvCxnSpPr>
        <xdr:cNvPr id="8" name="直線矢印コネクタ 7">
          <a:extLst>
            <a:ext uri="{FF2B5EF4-FFF2-40B4-BE49-F238E27FC236}">
              <a16:creationId xmlns:a16="http://schemas.microsoft.com/office/drawing/2014/main" id="{00000000-0008-0000-0C00-000008000000}"/>
            </a:ext>
          </a:extLst>
        </xdr:cNvPr>
        <xdr:cNvCxnSpPr>
          <a:stCxn id="3" idx="1"/>
          <a:endCxn id="6" idx="3"/>
        </xdr:cNvCxnSpPr>
      </xdr:nvCxnSpPr>
      <xdr:spPr>
        <a:xfrm flipH="1" flipV="1">
          <a:off x="6896100" y="1619250"/>
          <a:ext cx="971550" cy="746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85726</xdr:colOff>
      <xdr:row>10</xdr:row>
      <xdr:rowOff>80963</xdr:rowOff>
    </xdr:from>
    <xdr:to>
      <xdr:col>39</xdr:col>
      <xdr:colOff>47625</xdr:colOff>
      <xdr:row>12</xdr:row>
      <xdr:rowOff>180975</xdr:rowOff>
    </xdr:to>
    <xdr:cxnSp macro="">
      <xdr:nvCxnSpPr>
        <xdr:cNvPr id="9" name="直線矢印コネクタ 8">
          <a:extLst>
            <a:ext uri="{FF2B5EF4-FFF2-40B4-BE49-F238E27FC236}">
              <a16:creationId xmlns:a16="http://schemas.microsoft.com/office/drawing/2014/main" id="{00000000-0008-0000-0C00-000009000000}"/>
            </a:ext>
          </a:extLst>
        </xdr:cNvPr>
        <xdr:cNvCxnSpPr>
          <a:stCxn id="10" idx="1"/>
        </xdr:cNvCxnSpPr>
      </xdr:nvCxnSpPr>
      <xdr:spPr>
        <a:xfrm flipH="1" flipV="1">
          <a:off x="6886576" y="2747963"/>
          <a:ext cx="962024" cy="633412"/>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47625</xdr:colOff>
      <xdr:row>11</xdr:row>
      <xdr:rowOff>66675</xdr:rowOff>
    </xdr:from>
    <xdr:to>
      <xdr:col>65</xdr:col>
      <xdr:colOff>609600</xdr:colOff>
      <xdr:row>14</xdr:row>
      <xdr:rowOff>28575</xdr:rowOff>
    </xdr:to>
    <xdr:sp macro="" textlink="">
      <xdr:nvSpPr>
        <xdr:cNvPr id="10" name="角丸四角形 9">
          <a:extLst>
            <a:ext uri="{FF2B5EF4-FFF2-40B4-BE49-F238E27FC236}">
              <a16:creationId xmlns:a16="http://schemas.microsoft.com/office/drawing/2014/main" id="{00000000-0008-0000-0C00-00000A000000}"/>
            </a:ext>
          </a:extLst>
        </xdr:cNvPr>
        <xdr:cNvSpPr/>
      </xdr:nvSpPr>
      <xdr:spPr>
        <a:xfrm>
          <a:off x="7848600" y="300037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共同生活住居の入居定員が</a:t>
          </a:r>
          <a:r>
            <a:rPr kumimoji="1" lang="en-US" altLang="ja-JP" sz="1200" b="0" i="0" u="none" strike="noStrike" kern="0" cap="none" spc="0" normalizeH="0" baseline="0" noProof="0">
              <a:ln>
                <a:noFill/>
              </a:ln>
              <a:solidFill>
                <a:sysClr val="window" lastClr="FFFFFF"/>
              </a:solidFill>
              <a:effectLst/>
              <a:uLnTx/>
              <a:uFillTx/>
              <a:latin typeface="Calibri"/>
              <a:ea typeface="ＭＳ Ｐゴシック"/>
            </a:rPr>
            <a:t>8</a:t>
          </a: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人以上である場合は大規模住居減算となります。</a:t>
          </a:r>
        </a:p>
      </xdr:txBody>
    </xdr:sp>
    <xdr:clientData/>
  </xdr:twoCellAnchor>
  <xdr:twoCellAnchor>
    <xdr:from>
      <xdr:col>31</xdr:col>
      <xdr:colOff>57150</xdr:colOff>
      <xdr:row>7</xdr:row>
      <xdr:rowOff>95250</xdr:rowOff>
    </xdr:from>
    <xdr:to>
      <xdr:col>34</xdr:col>
      <xdr:colOff>161926</xdr:colOff>
      <xdr:row>18</xdr:row>
      <xdr:rowOff>200025</xdr:rowOff>
    </xdr:to>
    <xdr:sp macro="" textlink="">
      <xdr:nvSpPr>
        <xdr:cNvPr id="11" name="角丸四角形 10">
          <a:extLst>
            <a:ext uri="{FF2B5EF4-FFF2-40B4-BE49-F238E27FC236}">
              <a16:creationId xmlns:a16="http://schemas.microsoft.com/office/drawing/2014/main" id="{00000000-0008-0000-0C00-00000B000000}"/>
            </a:ext>
          </a:extLst>
        </xdr:cNvPr>
        <xdr:cNvSpPr/>
      </xdr:nvSpPr>
      <xdr:spPr>
        <a:xfrm>
          <a:off x="6257925" y="1962150"/>
          <a:ext cx="704851" cy="3038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57150</xdr:colOff>
      <xdr:row>35</xdr:row>
      <xdr:rowOff>209550</xdr:rowOff>
    </xdr:from>
    <xdr:to>
      <xdr:col>34</xdr:col>
      <xdr:colOff>161926</xdr:colOff>
      <xdr:row>37</xdr:row>
      <xdr:rowOff>66675</xdr:rowOff>
    </xdr:to>
    <xdr:sp macro="" textlink="">
      <xdr:nvSpPr>
        <xdr:cNvPr id="12" name="角丸四角形 11">
          <a:extLst>
            <a:ext uri="{FF2B5EF4-FFF2-40B4-BE49-F238E27FC236}">
              <a16:creationId xmlns:a16="http://schemas.microsoft.com/office/drawing/2014/main" id="{00000000-0008-0000-0C00-00000C000000}"/>
            </a:ext>
          </a:extLst>
        </xdr:cNvPr>
        <xdr:cNvSpPr/>
      </xdr:nvSpPr>
      <xdr:spPr>
        <a:xfrm>
          <a:off x="6257925" y="9544050"/>
          <a:ext cx="704851" cy="39052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19050</xdr:colOff>
      <xdr:row>35</xdr:row>
      <xdr:rowOff>9525</xdr:rowOff>
    </xdr:from>
    <xdr:to>
      <xdr:col>65</xdr:col>
      <xdr:colOff>581025</xdr:colOff>
      <xdr:row>37</xdr:row>
      <xdr:rowOff>238125</xdr:rowOff>
    </xdr:to>
    <xdr:sp macro="" textlink="">
      <xdr:nvSpPr>
        <xdr:cNvPr id="13" name="角丸四角形 12">
          <a:extLst>
            <a:ext uri="{FF2B5EF4-FFF2-40B4-BE49-F238E27FC236}">
              <a16:creationId xmlns:a16="http://schemas.microsoft.com/office/drawing/2014/main" id="{00000000-0008-0000-0C00-00000D000000}"/>
            </a:ext>
          </a:extLst>
        </xdr:cNvPr>
        <xdr:cNvSpPr/>
      </xdr:nvSpPr>
      <xdr:spPr>
        <a:xfrm>
          <a:off x="7820025" y="9344025"/>
          <a:ext cx="6248400"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重度障害者等包括支援対象者の合計数を記載してください。</a:t>
          </a:r>
        </a:p>
      </xdr:txBody>
    </xdr:sp>
    <xdr:clientData/>
  </xdr:twoCellAnchor>
  <xdr:twoCellAnchor>
    <xdr:from>
      <xdr:col>34</xdr:col>
      <xdr:colOff>161926</xdr:colOff>
      <xdr:row>36</xdr:row>
      <xdr:rowOff>123825</xdr:rowOff>
    </xdr:from>
    <xdr:to>
      <xdr:col>39</xdr:col>
      <xdr:colOff>19050</xdr:colOff>
      <xdr:row>36</xdr:row>
      <xdr:rowOff>138113</xdr:rowOff>
    </xdr:to>
    <xdr:cxnSp macro="">
      <xdr:nvCxnSpPr>
        <xdr:cNvPr id="14" name="直線矢印コネクタ 13">
          <a:extLst>
            <a:ext uri="{FF2B5EF4-FFF2-40B4-BE49-F238E27FC236}">
              <a16:creationId xmlns:a16="http://schemas.microsoft.com/office/drawing/2014/main" id="{00000000-0008-0000-0C00-00000E000000}"/>
            </a:ext>
          </a:extLst>
        </xdr:cNvPr>
        <xdr:cNvCxnSpPr>
          <a:stCxn id="13" idx="1"/>
          <a:endCxn id="12" idx="3"/>
        </xdr:cNvCxnSpPr>
      </xdr:nvCxnSpPr>
      <xdr:spPr>
        <a:xfrm flipH="1">
          <a:off x="6962776" y="9725025"/>
          <a:ext cx="857249" cy="14288"/>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xdr:colOff>
      <xdr:row>13</xdr:row>
      <xdr:rowOff>200025</xdr:rowOff>
    </xdr:from>
    <xdr:to>
      <xdr:col>26</xdr:col>
      <xdr:colOff>161925</xdr:colOff>
      <xdr:row>15</xdr:row>
      <xdr:rowOff>38100</xdr:rowOff>
    </xdr:to>
    <xdr:sp macro="" textlink="">
      <xdr:nvSpPr>
        <xdr:cNvPr id="15" name="角丸四角形 14">
          <a:extLst>
            <a:ext uri="{FF2B5EF4-FFF2-40B4-BE49-F238E27FC236}">
              <a16:creationId xmlns:a16="http://schemas.microsoft.com/office/drawing/2014/main" id="{00000000-0008-0000-0C00-00000F000000}"/>
            </a:ext>
          </a:extLst>
        </xdr:cNvPr>
        <xdr:cNvSpPr/>
      </xdr:nvSpPr>
      <xdr:spPr>
        <a:xfrm>
          <a:off x="866775" y="3667125"/>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9</xdr:col>
      <xdr:colOff>142875</xdr:colOff>
      <xdr:row>12</xdr:row>
      <xdr:rowOff>228600</xdr:rowOff>
    </xdr:from>
    <xdr:to>
      <xdr:col>15</xdr:col>
      <xdr:colOff>114300</xdr:colOff>
      <xdr:row>13</xdr:row>
      <xdr:rowOff>200025</xdr:rowOff>
    </xdr:to>
    <xdr:cxnSp macro="">
      <xdr:nvCxnSpPr>
        <xdr:cNvPr id="16" name="直線矢印コネクタ 15">
          <a:extLst>
            <a:ext uri="{FF2B5EF4-FFF2-40B4-BE49-F238E27FC236}">
              <a16:creationId xmlns:a16="http://schemas.microsoft.com/office/drawing/2014/main" id="{00000000-0008-0000-0C00-000010000000}"/>
            </a:ext>
          </a:extLst>
        </xdr:cNvPr>
        <xdr:cNvCxnSpPr>
          <a:stCxn id="15" idx="0"/>
        </xdr:cNvCxnSpPr>
      </xdr:nvCxnSpPr>
      <xdr:spPr>
        <a:xfrm flipH="1" flipV="1">
          <a:off x="1943100" y="3429000"/>
          <a:ext cx="1171575" cy="238125"/>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57150</xdr:colOff>
      <xdr:row>31</xdr:row>
      <xdr:rowOff>152400</xdr:rowOff>
    </xdr:from>
    <xdr:to>
      <xdr:col>61</xdr:col>
      <xdr:colOff>152400</xdr:colOff>
      <xdr:row>32</xdr:row>
      <xdr:rowOff>257175</xdr:rowOff>
    </xdr:to>
    <xdr:sp macro="" textlink="">
      <xdr:nvSpPr>
        <xdr:cNvPr id="17" name="角丸四角形 16">
          <a:extLst>
            <a:ext uri="{FF2B5EF4-FFF2-40B4-BE49-F238E27FC236}">
              <a16:creationId xmlns:a16="http://schemas.microsoft.com/office/drawing/2014/main" id="{00000000-0008-0000-0C00-000011000000}"/>
            </a:ext>
          </a:extLst>
        </xdr:cNvPr>
        <xdr:cNvSpPr/>
      </xdr:nvSpPr>
      <xdr:spPr>
        <a:xfrm>
          <a:off x="7858125" y="8420100"/>
          <a:ext cx="4495800" cy="371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サテライト型住居がある場合は本体住居とは別に記載してください。</a:t>
          </a:r>
        </a:p>
      </xdr:txBody>
    </xdr:sp>
    <xdr:clientData/>
  </xdr:twoCellAnchor>
  <xdr:twoCellAnchor>
    <xdr:from>
      <xdr:col>36</xdr:col>
      <xdr:colOff>57912</xdr:colOff>
      <xdr:row>31</xdr:row>
      <xdr:rowOff>75439</xdr:rowOff>
    </xdr:from>
    <xdr:to>
      <xdr:col>38</xdr:col>
      <xdr:colOff>85725</xdr:colOff>
      <xdr:row>33</xdr:row>
      <xdr:rowOff>26671</xdr:rowOff>
    </xdr:to>
    <xdr:sp macro="" textlink="">
      <xdr:nvSpPr>
        <xdr:cNvPr id="18" name="下矢印 17">
          <a:extLst>
            <a:ext uri="{FF2B5EF4-FFF2-40B4-BE49-F238E27FC236}">
              <a16:creationId xmlns:a16="http://schemas.microsoft.com/office/drawing/2014/main" id="{00000000-0008-0000-0C00-000012000000}"/>
            </a:ext>
          </a:extLst>
        </xdr:cNvPr>
        <xdr:cNvSpPr/>
      </xdr:nvSpPr>
      <xdr:spPr>
        <a:xfrm rot="5400000">
          <a:off x="7230428" y="8371523"/>
          <a:ext cx="484632" cy="4278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171450</xdr:colOff>
      <xdr:row>19</xdr:row>
      <xdr:rowOff>114300</xdr:rowOff>
    </xdr:from>
    <xdr:to>
      <xdr:col>65</xdr:col>
      <xdr:colOff>466725</xdr:colOff>
      <xdr:row>22</xdr:row>
      <xdr:rowOff>76200</xdr:rowOff>
    </xdr:to>
    <xdr:sp macro="" textlink="">
      <xdr:nvSpPr>
        <xdr:cNvPr id="19" name="角丸四角形 18">
          <a:extLst>
            <a:ext uri="{FF2B5EF4-FFF2-40B4-BE49-F238E27FC236}">
              <a16:creationId xmlns:a16="http://schemas.microsoft.com/office/drawing/2014/main" id="{00000000-0008-0000-0C00-000013000000}"/>
            </a:ext>
          </a:extLst>
        </xdr:cNvPr>
        <xdr:cNvSpPr/>
      </xdr:nvSpPr>
      <xdr:spPr>
        <a:xfrm>
          <a:off x="7772400" y="5181600"/>
          <a:ext cx="6181725" cy="762000"/>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入居者が重度包括支援対象者に該当するかどうかは受給者証で確認できます。</a:t>
          </a:r>
        </a:p>
      </xdr:txBody>
    </xdr:sp>
    <xdr:clientData/>
  </xdr:twoCellAnchor>
  <xdr:twoCellAnchor>
    <xdr:from>
      <xdr:col>34</xdr:col>
      <xdr:colOff>161925</xdr:colOff>
      <xdr:row>20</xdr:row>
      <xdr:rowOff>228600</xdr:rowOff>
    </xdr:from>
    <xdr:to>
      <xdr:col>38</xdr:col>
      <xdr:colOff>171450</xdr:colOff>
      <xdr:row>20</xdr:row>
      <xdr:rowOff>228600</xdr:rowOff>
    </xdr:to>
    <xdr:cxnSp macro="">
      <xdr:nvCxnSpPr>
        <xdr:cNvPr id="20" name="直線矢印コネクタ 19">
          <a:extLst>
            <a:ext uri="{FF2B5EF4-FFF2-40B4-BE49-F238E27FC236}">
              <a16:creationId xmlns:a16="http://schemas.microsoft.com/office/drawing/2014/main" id="{00000000-0008-0000-0C00-000014000000}"/>
            </a:ext>
          </a:extLst>
        </xdr:cNvPr>
        <xdr:cNvCxnSpPr>
          <a:stCxn id="19" idx="1"/>
        </xdr:cNvCxnSpPr>
      </xdr:nvCxnSpPr>
      <xdr:spPr>
        <a:xfrm flipH="1">
          <a:off x="6962775" y="5562600"/>
          <a:ext cx="809625" cy="0"/>
        </a:xfrm>
        <a:prstGeom prst="straightConnector1">
          <a:avLst/>
        </a:prstGeom>
        <a:ln w="381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47625</xdr:colOff>
      <xdr:row>19</xdr:row>
      <xdr:rowOff>38099</xdr:rowOff>
    </xdr:from>
    <xdr:to>
      <xdr:col>34</xdr:col>
      <xdr:colOff>152401</xdr:colOff>
      <xdr:row>31</xdr:row>
      <xdr:rowOff>257174</xdr:rowOff>
    </xdr:to>
    <xdr:sp macro="" textlink="">
      <xdr:nvSpPr>
        <xdr:cNvPr id="21" name="角丸四角形 20">
          <a:extLst>
            <a:ext uri="{FF2B5EF4-FFF2-40B4-BE49-F238E27FC236}">
              <a16:creationId xmlns:a16="http://schemas.microsoft.com/office/drawing/2014/main" id="{00000000-0008-0000-0C00-000015000000}"/>
            </a:ext>
          </a:extLst>
        </xdr:cNvPr>
        <xdr:cNvSpPr/>
      </xdr:nvSpPr>
      <xdr:spPr>
        <a:xfrm>
          <a:off x="6248400" y="5105399"/>
          <a:ext cx="704851" cy="3419475"/>
        </a:xfrm>
        <a:prstGeom prst="roundRect">
          <a:avLst/>
        </a:prstGeom>
        <a:noFill/>
        <a:ln w="25400" cap="flat" cmpd="sng" algn="ctr">
          <a:solidFill>
            <a:srgbClr val="4F81BD"/>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38100</xdr:colOff>
      <xdr:row>19</xdr:row>
      <xdr:rowOff>38100</xdr:rowOff>
    </xdr:from>
    <xdr:to>
      <xdr:col>30</xdr:col>
      <xdr:colOff>142876</xdr:colOff>
      <xdr:row>31</xdr:row>
      <xdr:rowOff>257175</xdr:rowOff>
    </xdr:to>
    <xdr:sp macro="" textlink="">
      <xdr:nvSpPr>
        <xdr:cNvPr id="22" name="角丸四角形 21">
          <a:extLst>
            <a:ext uri="{FF2B5EF4-FFF2-40B4-BE49-F238E27FC236}">
              <a16:creationId xmlns:a16="http://schemas.microsoft.com/office/drawing/2014/main" id="{00000000-0008-0000-0C00-000016000000}"/>
            </a:ext>
          </a:extLst>
        </xdr:cNvPr>
        <xdr:cNvSpPr/>
      </xdr:nvSpPr>
      <xdr:spPr>
        <a:xfrm>
          <a:off x="5438775" y="5105400"/>
          <a:ext cx="704851" cy="3419475"/>
        </a:xfrm>
        <a:prstGeom prst="roundRect">
          <a:avLst/>
        </a:prstGeom>
        <a:noFill/>
        <a:ln w="25400" cap="flat" cmpd="sng" algn="ctr">
          <a:solidFill>
            <a:srgbClr val="4F81BD"/>
          </a:solidFill>
          <a:prstDash val="dash"/>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9525</xdr:colOff>
      <xdr:row>24</xdr:row>
      <xdr:rowOff>161925</xdr:rowOff>
    </xdr:from>
    <xdr:to>
      <xdr:col>65</xdr:col>
      <xdr:colOff>504825</xdr:colOff>
      <xdr:row>27</xdr:row>
      <xdr:rowOff>123825</xdr:rowOff>
    </xdr:to>
    <xdr:sp macro="" textlink="">
      <xdr:nvSpPr>
        <xdr:cNvPr id="23" name="角丸四角形 22">
          <a:extLst>
            <a:ext uri="{FF2B5EF4-FFF2-40B4-BE49-F238E27FC236}">
              <a16:creationId xmlns:a16="http://schemas.microsoft.com/office/drawing/2014/main" id="{00000000-0008-0000-0C00-000017000000}"/>
            </a:ext>
          </a:extLst>
        </xdr:cNvPr>
        <xdr:cNvSpPr/>
      </xdr:nvSpPr>
      <xdr:spPr>
        <a:xfrm>
          <a:off x="7810500" y="6562725"/>
          <a:ext cx="6181725" cy="762000"/>
        </a:xfrm>
        <a:prstGeom prst="roundRect">
          <a:avLst/>
        </a:prstGeom>
        <a:noFill/>
        <a:ln w="25400" cap="flat" cmpd="sng" algn="ctr">
          <a:solidFill>
            <a:srgbClr val="4F81BD">
              <a:shade val="50000"/>
            </a:srgbClr>
          </a:solidFill>
          <a:prstDash val="dash"/>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職員配置状況確認調査票の「入居者状況」欄の人数と整合性をとってください。</a:t>
          </a:r>
        </a:p>
      </xdr:txBody>
    </xdr:sp>
    <xdr:clientData/>
  </xdr:twoCellAnchor>
  <xdr:twoCellAnchor>
    <xdr:from>
      <xdr:col>30</xdr:col>
      <xdr:colOff>171451</xdr:colOff>
      <xdr:row>26</xdr:row>
      <xdr:rowOff>9525</xdr:rowOff>
    </xdr:from>
    <xdr:to>
      <xdr:col>39</xdr:col>
      <xdr:colOff>9525</xdr:colOff>
      <xdr:row>26</xdr:row>
      <xdr:rowOff>9525</xdr:rowOff>
    </xdr:to>
    <xdr:cxnSp macro="">
      <xdr:nvCxnSpPr>
        <xdr:cNvPr id="24" name="直線矢印コネクタ 23">
          <a:extLst>
            <a:ext uri="{FF2B5EF4-FFF2-40B4-BE49-F238E27FC236}">
              <a16:creationId xmlns:a16="http://schemas.microsoft.com/office/drawing/2014/main" id="{00000000-0008-0000-0C00-000018000000}"/>
            </a:ext>
          </a:extLst>
        </xdr:cNvPr>
        <xdr:cNvCxnSpPr>
          <a:stCxn id="23" idx="1"/>
        </xdr:cNvCxnSpPr>
      </xdr:nvCxnSpPr>
      <xdr:spPr>
        <a:xfrm flipH="1">
          <a:off x="6172201" y="6943725"/>
          <a:ext cx="1638299" cy="0"/>
        </a:xfrm>
        <a:prstGeom prst="straightConnector1">
          <a:avLst/>
        </a:prstGeom>
        <a:ln w="38100">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106454</xdr:colOff>
      <xdr:row>0</xdr:row>
      <xdr:rowOff>101413</xdr:rowOff>
    </xdr:from>
    <xdr:to>
      <xdr:col>5</xdr:col>
      <xdr:colOff>523313</xdr:colOff>
      <xdr:row>2</xdr:row>
      <xdr:rowOff>91888</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106454" y="101413"/>
          <a:ext cx="3845859" cy="428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夜間支援対象者数の算出について</a:t>
          </a:r>
        </a:p>
      </xdr:txBody>
    </xdr:sp>
    <xdr:clientData/>
  </xdr:twoCellAnchor>
  <xdr:twoCellAnchor>
    <xdr:from>
      <xdr:col>0</xdr:col>
      <xdr:colOff>127185</xdr:colOff>
      <xdr:row>3</xdr:row>
      <xdr:rowOff>219075</xdr:rowOff>
    </xdr:from>
    <xdr:to>
      <xdr:col>8</xdr:col>
      <xdr:colOff>291351</xdr:colOff>
      <xdr:row>5</xdr:row>
      <xdr:rowOff>134575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27185" y="771525"/>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１　夜間支援対象者数は、現利用者数ではなく、下記のルールに基づいて算出する</a:t>
          </a:r>
        </a:p>
      </xdr:txBody>
    </xdr:sp>
    <xdr:clientData/>
  </xdr:twoCellAnchor>
  <xdr:twoCellAnchor>
    <xdr:from>
      <xdr:col>4</xdr:col>
      <xdr:colOff>380294</xdr:colOff>
      <xdr:row>7</xdr:row>
      <xdr:rowOff>55403</xdr:rowOff>
    </xdr:from>
    <xdr:to>
      <xdr:col>4</xdr:col>
      <xdr:colOff>560294</xdr:colOff>
      <xdr:row>9</xdr:row>
      <xdr:rowOff>150903</xdr:rowOff>
    </xdr:to>
    <xdr:sp macro="" textlink="">
      <xdr:nvSpPr>
        <xdr:cNvPr id="4" name="二等辺三角形 3">
          <a:extLst>
            <a:ext uri="{FF2B5EF4-FFF2-40B4-BE49-F238E27FC236}">
              <a16:creationId xmlns:a16="http://schemas.microsoft.com/office/drawing/2014/main" id="{00000000-0008-0000-1000-000004000000}"/>
            </a:ext>
          </a:extLst>
        </xdr:cNvPr>
        <xdr:cNvSpPr/>
      </xdr:nvSpPr>
      <xdr:spPr>
        <a:xfrm rot="5400000">
          <a:off x="2946669" y="1660978"/>
          <a:ext cx="533650"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380293</xdr:colOff>
      <xdr:row>12</xdr:row>
      <xdr:rowOff>133271</xdr:rowOff>
    </xdr:from>
    <xdr:to>
      <xdr:col>4</xdr:col>
      <xdr:colOff>560293</xdr:colOff>
      <xdr:row>15</xdr:row>
      <xdr:rowOff>6521</xdr:rowOff>
    </xdr:to>
    <xdr:sp macro="" textlink="">
      <xdr:nvSpPr>
        <xdr:cNvPr id="5" name="二等辺三角形 4">
          <a:extLst>
            <a:ext uri="{FF2B5EF4-FFF2-40B4-BE49-F238E27FC236}">
              <a16:creationId xmlns:a16="http://schemas.microsoft.com/office/drawing/2014/main" id="{00000000-0008-0000-1000-000005000000}"/>
            </a:ext>
          </a:extLst>
        </xdr:cNvPr>
        <xdr:cNvSpPr/>
      </xdr:nvSpPr>
      <xdr:spPr>
        <a:xfrm rot="5400000">
          <a:off x="2948255" y="2832634"/>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616323</xdr:colOff>
      <xdr:row>17</xdr:row>
      <xdr:rowOff>24959</xdr:rowOff>
    </xdr:from>
    <xdr:to>
      <xdr:col>8</xdr:col>
      <xdr:colOff>369795</xdr:colOff>
      <xdr:row>21</xdr:row>
      <xdr:rowOff>28341</xdr:rowOff>
    </xdr:to>
    <xdr:sp macro="" textlink="">
      <xdr:nvSpPr>
        <xdr:cNvPr id="6" name="角丸四角形 5">
          <a:extLst>
            <a:ext uri="{FF2B5EF4-FFF2-40B4-BE49-F238E27FC236}">
              <a16:creationId xmlns:a16="http://schemas.microsoft.com/office/drawing/2014/main" id="{00000000-0008-0000-1000-000006000000}"/>
            </a:ext>
          </a:extLst>
        </xdr:cNvPr>
        <xdr:cNvSpPr/>
      </xdr:nvSpPr>
      <xdr:spPr>
        <a:xfrm>
          <a:off x="3359523" y="3644459"/>
          <a:ext cx="249667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定員数</a:t>
          </a:r>
          <a:r>
            <a:rPr kumimoji="1" lang="en-US" altLang="ja-JP" sz="1100">
              <a:solidFill>
                <a:sysClr val="windowText" lastClr="000000"/>
              </a:solidFill>
            </a:rPr>
            <a:t>×</a:t>
          </a:r>
          <a:r>
            <a:rPr kumimoji="1" lang="ja-JP" altLang="en-US" sz="1100">
              <a:solidFill>
                <a:sysClr val="windowText" lastClr="000000"/>
              </a:solidFill>
            </a:rPr>
            <a:t>９０％を夜間支援対象者数とする</a:t>
          </a:r>
        </a:p>
      </xdr:txBody>
    </xdr:sp>
    <xdr:clientData/>
  </xdr:twoCellAnchor>
  <xdr:twoCellAnchor>
    <xdr:from>
      <xdr:col>4</xdr:col>
      <xdr:colOff>380294</xdr:colOff>
      <xdr:row>17</xdr:row>
      <xdr:rowOff>202934</xdr:rowOff>
    </xdr:from>
    <xdr:to>
      <xdr:col>4</xdr:col>
      <xdr:colOff>560294</xdr:colOff>
      <xdr:row>20</xdr:row>
      <xdr:rowOff>76184</xdr:rowOff>
    </xdr:to>
    <xdr:sp macro="" textlink="">
      <xdr:nvSpPr>
        <xdr:cNvPr id="7" name="二等辺三角形 6">
          <a:extLst>
            <a:ext uri="{FF2B5EF4-FFF2-40B4-BE49-F238E27FC236}">
              <a16:creationId xmlns:a16="http://schemas.microsoft.com/office/drawing/2014/main" id="{00000000-0008-0000-1000-000007000000}"/>
            </a:ext>
          </a:extLst>
        </xdr:cNvPr>
        <xdr:cNvSpPr/>
      </xdr:nvSpPr>
      <xdr:spPr>
        <a:xfrm rot="5400000">
          <a:off x="2948256" y="3997672"/>
          <a:ext cx="530475" cy="18000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134472</xdr:colOff>
      <xdr:row>22</xdr:row>
      <xdr:rowOff>0</xdr:rowOff>
    </xdr:from>
    <xdr:to>
      <xdr:col>8</xdr:col>
      <xdr:colOff>298638</xdr:colOff>
      <xdr:row>23</xdr:row>
      <xdr:rowOff>122659</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34472" y="4895850"/>
          <a:ext cx="5650566" cy="34173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２　夜間支援対象者数の算出について</a:t>
          </a:r>
        </a:p>
      </xdr:txBody>
    </xdr:sp>
    <xdr:clientData/>
  </xdr:twoCellAnchor>
  <xdr:twoCellAnchor>
    <xdr:from>
      <xdr:col>0</xdr:col>
      <xdr:colOff>425821</xdr:colOff>
      <xdr:row>26</xdr:row>
      <xdr:rowOff>185779</xdr:rowOff>
    </xdr:from>
    <xdr:to>
      <xdr:col>8</xdr:col>
      <xdr:colOff>313762</xdr:colOff>
      <xdr:row>30</xdr:row>
      <xdr:rowOff>211692</xdr:rowOff>
    </xdr:to>
    <xdr:sp macro="" textlink="">
      <xdr:nvSpPr>
        <xdr:cNvPr id="9" name="角丸四角形 8">
          <a:extLst>
            <a:ext uri="{FF2B5EF4-FFF2-40B4-BE49-F238E27FC236}">
              <a16:creationId xmlns:a16="http://schemas.microsoft.com/office/drawing/2014/main" id="{00000000-0008-0000-1000-000009000000}"/>
            </a:ext>
          </a:extLst>
        </xdr:cNvPr>
        <xdr:cNvSpPr/>
      </xdr:nvSpPr>
      <xdr:spPr>
        <a:xfrm>
          <a:off x="425821" y="5957929"/>
          <a:ext cx="5374341" cy="90221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夜間支援対象者数の算定においては、グループホームに在籍している日をカウントする。よって、基本報酬を算定している日のみならず、入院中、帰省中などもカウントする。　　　</a:t>
          </a:r>
          <a:r>
            <a:rPr kumimoji="1" lang="en-US" altLang="ja-JP" sz="1100">
              <a:solidFill>
                <a:sysClr val="windowText" lastClr="000000"/>
              </a:solidFill>
            </a:rPr>
            <a:t>※  </a:t>
          </a:r>
          <a:r>
            <a:rPr kumimoji="1" lang="ja-JP" altLang="en-US" sz="1100">
              <a:solidFill>
                <a:sysClr val="windowText" lastClr="000000"/>
              </a:solidFill>
            </a:rPr>
            <a:t>厚生労働省に確認済</a:t>
          </a:r>
        </a:p>
      </xdr:txBody>
    </xdr:sp>
    <xdr:clientData/>
  </xdr:twoCellAnchor>
  <xdr:twoCellAnchor>
    <xdr:from>
      <xdr:col>0</xdr:col>
      <xdr:colOff>425821</xdr:colOff>
      <xdr:row>37</xdr:row>
      <xdr:rowOff>169016</xdr:rowOff>
    </xdr:from>
    <xdr:to>
      <xdr:col>8</xdr:col>
      <xdr:colOff>313762</xdr:colOff>
      <xdr:row>42</xdr:row>
      <xdr:rowOff>125404</xdr:rowOff>
    </xdr:to>
    <xdr:sp macro="" textlink="">
      <xdr:nvSpPr>
        <xdr:cNvPr id="10" name="角丸四角形 9">
          <a:extLst>
            <a:ext uri="{FF2B5EF4-FFF2-40B4-BE49-F238E27FC236}">
              <a16:creationId xmlns:a16="http://schemas.microsoft.com/office/drawing/2014/main" id="{00000000-0008-0000-1000-00000A000000}"/>
            </a:ext>
          </a:extLst>
        </xdr:cNvPr>
        <xdr:cNvSpPr/>
      </xdr:nvSpPr>
      <xdr:spPr>
        <a:xfrm>
          <a:off x="425821" y="8350991"/>
          <a:ext cx="5374341" cy="1051763"/>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複数の夜間支援従事者が支援をしている場合は、夜間支援対象者数を夜間支援従事者数で割って算出する。</a:t>
          </a:r>
          <a:r>
            <a:rPr kumimoji="1" lang="ja-JP" altLang="en-US" sz="1100" b="0" i="0" u="none" strike="noStrike" kern="0" cap="none" spc="0" normalizeH="0" baseline="0" noProof="0">
              <a:ln>
                <a:noFill/>
              </a:ln>
              <a:solidFill>
                <a:sysClr val="windowText" lastClr="000000"/>
              </a:solidFill>
              <a:effectLst/>
              <a:uLnTx/>
              <a:uFillTx/>
              <a:latin typeface="+mn-lt"/>
              <a:ea typeface="+mn-ea"/>
            </a:rPr>
            <a:t>　　</a:t>
          </a:r>
          <a:r>
            <a:rPr kumimoji="1" lang="en-US" altLang="ja-JP" sz="1100" b="0" i="0" u="none" strike="noStrike" kern="0" cap="none" spc="0" normalizeH="0" baseline="0" noProof="0">
              <a:ln>
                <a:noFill/>
              </a:ln>
              <a:solidFill>
                <a:sysClr val="windowText" lastClr="000000"/>
              </a:solidFill>
              <a:effectLst/>
              <a:uLnTx/>
              <a:uFillTx/>
              <a:latin typeface="+mn-lt"/>
              <a:ea typeface="+mn-ea"/>
            </a:rPr>
            <a:t>※</a:t>
          </a:r>
          <a:r>
            <a:rPr kumimoji="1" lang="ja-JP" altLang="en-US" sz="1100" b="0" i="0" u="none" strike="noStrike" kern="0" cap="none" spc="0" normalizeH="0" baseline="0" noProof="0">
              <a:ln>
                <a:noFill/>
              </a:ln>
              <a:solidFill>
                <a:sysClr val="windowText" lastClr="000000"/>
              </a:solidFill>
              <a:effectLst/>
              <a:uLnTx/>
              <a:uFillTx/>
              <a:latin typeface="+mn-lt"/>
              <a:ea typeface="+mn-ea"/>
            </a:rPr>
            <a:t>別紙１３ 記載例３・４参照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６名の利用者を、２名の夜間支援従事者で支援している場合</a:t>
          </a:r>
          <a:endParaRPr kumimoji="1" lang="en-US" altLang="ja-JP" sz="1100">
            <a:solidFill>
              <a:sysClr val="windowText" lastClr="000000"/>
            </a:solidFill>
          </a:endParaRPr>
        </a:p>
        <a:p>
          <a:pPr algn="l"/>
          <a:r>
            <a:rPr kumimoji="1" lang="ja-JP" altLang="en-US" sz="1100">
              <a:solidFill>
                <a:sysClr val="windowText" lastClr="000000"/>
              </a:solidFill>
            </a:rPr>
            <a:t>　→　６</a:t>
          </a:r>
          <a:r>
            <a:rPr kumimoji="1" lang="en-US" altLang="ja-JP" sz="1100">
              <a:solidFill>
                <a:sysClr val="windowText" lastClr="000000"/>
              </a:solidFill>
            </a:rPr>
            <a:t>÷</a:t>
          </a:r>
          <a:r>
            <a:rPr kumimoji="1" lang="ja-JP" altLang="en-US" sz="1100">
              <a:solidFill>
                <a:sysClr val="windowText" lastClr="000000"/>
              </a:solidFill>
            </a:rPr>
            <a:t>２＝３　・・・　３名体制　　　</a:t>
          </a:r>
        </a:p>
      </xdr:txBody>
    </xdr:sp>
    <xdr:clientData/>
  </xdr:twoCellAnchor>
  <xdr:twoCellAnchor>
    <xdr:from>
      <xdr:col>0</xdr:col>
      <xdr:colOff>425821</xdr:colOff>
      <xdr:row>31</xdr:row>
      <xdr:rowOff>167861</xdr:rowOff>
    </xdr:from>
    <xdr:to>
      <xdr:col>8</xdr:col>
      <xdr:colOff>313762</xdr:colOff>
      <xdr:row>36</xdr:row>
      <xdr:rowOff>212847</xdr:rowOff>
    </xdr:to>
    <xdr:sp macro="" textlink="">
      <xdr:nvSpPr>
        <xdr:cNvPr id="11" name="角丸四角形 10">
          <a:extLst>
            <a:ext uri="{FF2B5EF4-FFF2-40B4-BE49-F238E27FC236}">
              <a16:creationId xmlns:a16="http://schemas.microsoft.com/office/drawing/2014/main" id="{00000000-0008-0000-1000-00000B000000}"/>
            </a:ext>
          </a:extLst>
        </xdr:cNvPr>
        <xdr:cNvSpPr/>
      </xdr:nvSpPr>
      <xdr:spPr>
        <a:xfrm>
          <a:off x="425821" y="7035386"/>
          <a:ext cx="5374341" cy="114036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同じ夜間支援従事者が複数のユニットにまたがって夜間支援をしている場合は、合算して算出する。　　</a:t>
          </a:r>
          <a:r>
            <a:rPr kumimoji="1" lang="en-US" altLang="ja-JP" sz="1100">
              <a:solidFill>
                <a:sysClr val="windowText" lastClr="000000"/>
              </a:solidFill>
            </a:rPr>
            <a:t>※</a:t>
          </a:r>
          <a:r>
            <a:rPr kumimoji="1" lang="ja-JP" altLang="en-US" sz="1100">
              <a:solidFill>
                <a:sysClr val="windowText" lastClr="000000"/>
              </a:solidFill>
            </a:rPr>
            <a:t>別紙１３ 記載例２参照</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Ａユニット：５名　　Ｂユニット：６名　　夜間支援従事者１名</a:t>
          </a:r>
          <a:endParaRPr kumimoji="1" lang="en-US" altLang="ja-JP" sz="1100">
            <a:solidFill>
              <a:sysClr val="windowText" lastClr="000000"/>
            </a:solidFill>
          </a:endParaRPr>
        </a:p>
        <a:p>
          <a:pPr algn="l"/>
          <a:r>
            <a:rPr kumimoji="1" lang="ja-JP" altLang="en-US" sz="1100">
              <a:solidFill>
                <a:sysClr val="windowText" lastClr="000000"/>
              </a:solidFill>
            </a:rPr>
            <a:t>　→　（５＋６）</a:t>
          </a:r>
          <a:r>
            <a:rPr kumimoji="1" lang="en-US" altLang="ja-JP" sz="1100">
              <a:solidFill>
                <a:sysClr val="windowText" lastClr="000000"/>
              </a:solidFill>
            </a:rPr>
            <a:t>÷</a:t>
          </a:r>
          <a:r>
            <a:rPr kumimoji="1" lang="ja-JP" altLang="en-US" sz="1100">
              <a:solidFill>
                <a:sysClr val="windowText" lastClr="000000"/>
              </a:solidFill>
            </a:rPr>
            <a:t>１＝１１　・・・　Ａユニット：１１人体制　　Ｂユニット：１１人体制</a:t>
          </a:r>
        </a:p>
      </xdr:txBody>
    </xdr:sp>
    <xdr:clientData/>
  </xdr:twoCellAnchor>
  <xdr:twoCellAnchor>
    <xdr:from>
      <xdr:col>0</xdr:col>
      <xdr:colOff>403411</xdr:colOff>
      <xdr:row>6</xdr:row>
      <xdr:rowOff>91143</xdr:rowOff>
    </xdr:from>
    <xdr:to>
      <xdr:col>4</xdr:col>
      <xdr:colOff>291353</xdr:colOff>
      <xdr:row>10</xdr:row>
      <xdr:rowOff>133474</xdr:rowOff>
    </xdr:to>
    <xdr:sp macro="" textlink="">
      <xdr:nvSpPr>
        <xdr:cNvPr id="12" name="角丸四角形 11">
          <a:extLst>
            <a:ext uri="{FF2B5EF4-FFF2-40B4-BE49-F238E27FC236}">
              <a16:creationId xmlns:a16="http://schemas.microsoft.com/office/drawing/2014/main" id="{00000000-0008-0000-1000-00000C000000}"/>
            </a:ext>
          </a:extLst>
        </xdr:cNvPr>
        <xdr:cNvSpPr/>
      </xdr:nvSpPr>
      <xdr:spPr>
        <a:xfrm>
          <a:off x="403411" y="1300818"/>
          <a:ext cx="263114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開設（定員を変更している場合は、直近で定員を変更したとき）から１年以上が経過しているユニット</a:t>
          </a:r>
        </a:p>
      </xdr:txBody>
    </xdr:sp>
    <xdr:clientData/>
  </xdr:twoCellAnchor>
  <xdr:twoCellAnchor>
    <xdr:from>
      <xdr:col>4</xdr:col>
      <xdr:colOff>616323</xdr:colOff>
      <xdr:row>6</xdr:row>
      <xdr:rowOff>91143</xdr:rowOff>
    </xdr:from>
    <xdr:to>
      <xdr:col>8</xdr:col>
      <xdr:colOff>369795</xdr:colOff>
      <xdr:row>10</xdr:row>
      <xdr:rowOff>133474</xdr:rowOff>
    </xdr:to>
    <xdr:sp macro="" textlink="">
      <xdr:nvSpPr>
        <xdr:cNvPr id="13" name="角丸四角形 12">
          <a:extLst>
            <a:ext uri="{FF2B5EF4-FFF2-40B4-BE49-F238E27FC236}">
              <a16:creationId xmlns:a16="http://schemas.microsoft.com/office/drawing/2014/main" id="{00000000-0008-0000-1000-00000D000000}"/>
            </a:ext>
          </a:extLst>
        </xdr:cNvPr>
        <xdr:cNvSpPr/>
      </xdr:nvSpPr>
      <xdr:spPr>
        <a:xfrm>
          <a:off x="3359523" y="1300818"/>
          <a:ext cx="2496672" cy="918631"/>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前年度１年間の平均利用者数を夜間支援対象者数とする</a:t>
          </a:r>
        </a:p>
      </xdr:txBody>
    </xdr:sp>
    <xdr:clientData/>
  </xdr:twoCellAnchor>
  <xdr:twoCellAnchor>
    <xdr:from>
      <xdr:col>0</xdr:col>
      <xdr:colOff>403411</xdr:colOff>
      <xdr:row>11</xdr:row>
      <xdr:rowOff>90042</xdr:rowOff>
    </xdr:from>
    <xdr:to>
      <xdr:col>4</xdr:col>
      <xdr:colOff>291353</xdr:colOff>
      <xdr:row>16</xdr:row>
      <xdr:rowOff>68391</xdr:rowOff>
    </xdr:to>
    <xdr:sp macro="" textlink="">
      <xdr:nvSpPr>
        <xdr:cNvPr id="14" name="角丸四角形 13">
          <a:extLst>
            <a:ext uri="{FF2B5EF4-FFF2-40B4-BE49-F238E27FC236}">
              <a16:creationId xmlns:a16="http://schemas.microsoft.com/office/drawing/2014/main" id="{00000000-0008-0000-1000-00000E000000}"/>
            </a:ext>
          </a:extLst>
        </xdr:cNvPr>
        <xdr:cNvSpPr/>
      </xdr:nvSpPr>
      <xdr:spPr>
        <a:xfrm>
          <a:off x="403411" y="2395092"/>
          <a:ext cx="263114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開設（定員を変更している場合は、直近で定員を変更したとき）から６か月以上１年未満が経過しているユニット</a:t>
          </a:r>
        </a:p>
      </xdr:txBody>
    </xdr:sp>
    <xdr:clientData/>
  </xdr:twoCellAnchor>
  <xdr:twoCellAnchor>
    <xdr:from>
      <xdr:col>4</xdr:col>
      <xdr:colOff>616323</xdr:colOff>
      <xdr:row>11</xdr:row>
      <xdr:rowOff>90042</xdr:rowOff>
    </xdr:from>
    <xdr:to>
      <xdr:col>8</xdr:col>
      <xdr:colOff>369795</xdr:colOff>
      <xdr:row>16</xdr:row>
      <xdr:rowOff>68391</xdr:rowOff>
    </xdr:to>
    <xdr:sp macro="" textlink="">
      <xdr:nvSpPr>
        <xdr:cNvPr id="15" name="角丸四角形 14">
          <a:extLst>
            <a:ext uri="{FF2B5EF4-FFF2-40B4-BE49-F238E27FC236}">
              <a16:creationId xmlns:a16="http://schemas.microsoft.com/office/drawing/2014/main" id="{00000000-0008-0000-1000-00000F000000}"/>
            </a:ext>
          </a:extLst>
        </xdr:cNvPr>
        <xdr:cNvSpPr/>
      </xdr:nvSpPr>
      <xdr:spPr>
        <a:xfrm>
          <a:off x="3359523" y="2395092"/>
          <a:ext cx="2496672" cy="1073724"/>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a:solidFill>
                <a:sysClr val="windowText" lastClr="000000"/>
              </a:solidFill>
            </a:rPr>
            <a:t>直近６か月の平均利用者総数を夜間支援対象者数とする</a:t>
          </a:r>
        </a:p>
      </xdr:txBody>
    </xdr:sp>
    <xdr:clientData/>
  </xdr:twoCellAnchor>
  <xdr:twoCellAnchor>
    <xdr:from>
      <xdr:col>0</xdr:col>
      <xdr:colOff>403411</xdr:colOff>
      <xdr:row>17</xdr:row>
      <xdr:rowOff>24959</xdr:rowOff>
    </xdr:from>
    <xdr:to>
      <xdr:col>4</xdr:col>
      <xdr:colOff>291353</xdr:colOff>
      <xdr:row>21</xdr:row>
      <xdr:rowOff>28341</xdr:rowOff>
    </xdr:to>
    <xdr:sp macro="" textlink="">
      <xdr:nvSpPr>
        <xdr:cNvPr id="16" name="角丸四角形 15">
          <a:extLst>
            <a:ext uri="{FF2B5EF4-FFF2-40B4-BE49-F238E27FC236}">
              <a16:creationId xmlns:a16="http://schemas.microsoft.com/office/drawing/2014/main" id="{00000000-0008-0000-1000-000010000000}"/>
            </a:ext>
          </a:extLst>
        </xdr:cNvPr>
        <xdr:cNvSpPr/>
      </xdr:nvSpPr>
      <xdr:spPr>
        <a:xfrm>
          <a:off x="403411" y="3644459"/>
          <a:ext cx="2631142" cy="879682"/>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開設（定員を変更している場合は、直近で定員を変更したとき）から６か月未満のユニット</a:t>
          </a:r>
        </a:p>
      </xdr:txBody>
    </xdr:sp>
    <xdr:clientData/>
  </xdr:twoCellAnchor>
  <xdr:twoCellAnchor>
    <xdr:from>
      <xdr:col>0</xdr:col>
      <xdr:colOff>134471</xdr:colOff>
      <xdr:row>45</xdr:row>
      <xdr:rowOff>209112</xdr:rowOff>
    </xdr:from>
    <xdr:to>
      <xdr:col>8</xdr:col>
      <xdr:colOff>298637</xdr:colOff>
      <xdr:row>47</xdr:row>
      <xdr:rowOff>124612</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134471" y="10143687"/>
          <a:ext cx="5650566" cy="3536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rPr>
            <a:t>３　夜間支援対象者数の具体的な算出方法について</a:t>
          </a:r>
        </a:p>
      </xdr:txBody>
    </xdr:sp>
    <xdr:clientData/>
  </xdr:twoCellAnchor>
  <xdr:twoCellAnchor>
    <xdr:from>
      <xdr:col>0</xdr:col>
      <xdr:colOff>425821</xdr:colOff>
      <xdr:row>24</xdr:row>
      <xdr:rowOff>78828</xdr:rowOff>
    </xdr:from>
    <xdr:to>
      <xdr:col>8</xdr:col>
      <xdr:colOff>313762</xdr:colOff>
      <xdr:row>26</xdr:row>
      <xdr:rowOff>7360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425821" y="5412828"/>
          <a:ext cx="5374341" cy="366682"/>
        </a:xfrm>
        <a:prstGeom prst="roundRect">
          <a:avLst>
            <a:gd name="adj" fmla="val 28432"/>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夜間支援対象者数は、小数点第１位を四捨五入した数字で届け出る。</a:t>
          </a:r>
        </a:p>
      </xdr:txBody>
    </xdr:sp>
    <xdr:clientData/>
  </xdr:twoCellAnchor>
  <xdr:twoCellAnchor>
    <xdr:from>
      <xdr:col>0</xdr:col>
      <xdr:colOff>425821</xdr:colOff>
      <xdr:row>48</xdr:row>
      <xdr:rowOff>122380</xdr:rowOff>
    </xdr:from>
    <xdr:to>
      <xdr:col>8</xdr:col>
      <xdr:colOff>313762</xdr:colOff>
      <xdr:row>66</xdr:row>
      <xdr:rowOff>94469</xdr:rowOff>
    </xdr:to>
    <xdr:sp macro="" textlink="">
      <xdr:nvSpPr>
        <xdr:cNvPr id="19" name="角丸四角形 18">
          <a:extLst>
            <a:ext uri="{FF2B5EF4-FFF2-40B4-BE49-F238E27FC236}">
              <a16:creationId xmlns:a16="http://schemas.microsoft.com/office/drawing/2014/main" id="{00000000-0008-0000-1000-000013000000}"/>
            </a:ext>
          </a:extLst>
        </xdr:cNvPr>
        <xdr:cNvSpPr/>
      </xdr:nvSpPr>
      <xdr:spPr>
        <a:xfrm>
          <a:off x="425821" y="10714180"/>
          <a:ext cx="5374341" cy="3915439"/>
        </a:xfrm>
        <a:prstGeom prst="roundRect">
          <a:avLst>
            <a:gd name="adj" fmla="val 6395"/>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chemeClr val="tx1"/>
              </a:solidFill>
              <a:effectLst/>
              <a:latin typeface="ＭＳ Ｐゴシック"/>
            </a:rPr>
            <a:t>開設（定員を変更している場合は、直近で定員を変更したとき）から１年以上が経過しているユニットは、前年度１年間の平均利用者数を夜間支援対象者数とする。</a:t>
          </a:r>
          <a:endParaRPr lang="en-US" altLang="ja-JP" sz="1100" b="0" i="0" u="none" strike="noStrike">
            <a:solidFill>
              <a:schemeClr val="tx1"/>
            </a:solidFill>
            <a:effectLst/>
            <a:latin typeface="ＭＳ Ｐゴシック"/>
          </a:endParaRPr>
        </a:p>
        <a:p>
          <a:pPr algn="l">
            <a:lnSpc>
              <a:spcPts val="1300"/>
            </a:lnSpc>
          </a:pPr>
          <a:r>
            <a:rPr lang="ja-JP" altLang="en-US">
              <a:solidFill>
                <a:schemeClr val="tx1"/>
              </a:solidFill>
            </a:rPr>
            <a:t> </a:t>
          </a:r>
          <a:r>
            <a:rPr lang="en-US" altLang="ja-JP" sz="1100" b="0" i="0" u="none" strike="noStrike">
              <a:solidFill>
                <a:schemeClr val="tx1"/>
              </a:solidFill>
              <a:effectLst/>
              <a:latin typeface="ＭＳ Ｐゴシック"/>
            </a:rPr>
            <a:t>  </a:t>
          </a:r>
        </a:p>
        <a:p>
          <a:pPr algn="l">
            <a:lnSpc>
              <a:spcPts val="1300"/>
            </a:lnSpc>
          </a:pPr>
          <a:r>
            <a:rPr lang="ja-JP" altLang="en-US" sz="1100" b="0" i="0" u="none" strike="noStrike">
              <a:solidFill>
                <a:schemeClr val="tx1"/>
              </a:solidFill>
              <a:effectLst/>
              <a:latin typeface="ＭＳ Ｐゴシック"/>
            </a:rPr>
            <a:t>①　５名定員のユニットで利用者全員が全日利用していた場合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5</a:t>
          </a:r>
        </a:p>
        <a:p>
          <a:pPr algn="l">
            <a:lnSpc>
              <a:spcPts val="1300"/>
            </a:lnSpc>
          </a:pPr>
          <a:r>
            <a:rPr lang="ja-JP" altLang="en-US" sz="1100" b="0" i="0" u="none" strike="noStrike">
              <a:solidFill>
                <a:schemeClr val="tx1"/>
              </a:solidFill>
              <a:effectLst/>
              <a:latin typeface="ＭＳ Ｐゴシック"/>
            </a:rPr>
            <a:t>　　　　　　　　　　　　　　　　　　　　　　　　　　　　　　　　･･･　５人体制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②</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日の場合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3.41</a:t>
          </a:r>
        </a:p>
        <a:p>
          <a:pPr algn="l">
            <a:lnSpc>
              <a:spcPts val="1300"/>
            </a:lnSpc>
          </a:pPr>
          <a:r>
            <a:rPr lang="ja-JP" altLang="en-US" sz="1100" b="0" i="0" u="none" strike="noStrike">
              <a:solidFill>
                <a:schemeClr val="tx1"/>
              </a:solidFill>
              <a:effectLst/>
              <a:latin typeface="ＭＳ Ｐゴシック"/>
            </a:rPr>
            <a:t>　　　　　　　　　　　　　　　　　　　　　　　　　　　　　　　　･･･　３人体制</a:t>
          </a:r>
          <a:r>
            <a:rPr lang="ja-JP" altLang="en-US">
              <a:solidFill>
                <a:schemeClr val="tx1"/>
              </a:solidFill>
            </a:rPr>
            <a:t> </a:t>
          </a:r>
          <a:endParaRPr lang="en-US" altLang="ja-JP">
            <a:solidFill>
              <a:schemeClr val="tx1"/>
            </a:solidFill>
          </a:endParaRPr>
        </a:p>
        <a:p>
          <a:pPr algn="l">
            <a:lnSpc>
              <a:spcPts val="1300"/>
            </a:lnSpc>
          </a:pPr>
          <a:endParaRPr lang="en-US" altLang="ja-JP" sz="1100" b="0" i="0" u="none" strike="noStrike">
            <a:solidFill>
              <a:schemeClr val="tx1"/>
            </a:solidFill>
            <a:effectLst/>
            <a:latin typeface="ＭＳ Ｐゴシック"/>
          </a:endParaRPr>
        </a:p>
        <a:p>
          <a:pPr algn="l">
            <a:lnSpc>
              <a:spcPts val="1200"/>
            </a:lnSpc>
          </a:pPr>
          <a:r>
            <a:rPr lang="ja-JP" altLang="en-US" sz="1100" b="0" i="0" u="none" strike="noStrike">
              <a:solidFill>
                <a:schemeClr val="tx1"/>
              </a:solidFill>
              <a:effectLst/>
              <a:latin typeface="ＭＳ Ｐゴシック"/>
            </a:rPr>
            <a:t>③</a:t>
          </a:r>
          <a:r>
            <a:rPr lang="en-US" altLang="ja-JP" sz="1100" b="0" i="0" u="none" strike="noStrike">
              <a:solidFill>
                <a:schemeClr val="tx1"/>
              </a:solidFill>
              <a:effectLst/>
              <a:latin typeface="ＭＳ Ｐゴシック"/>
            </a:rPr>
            <a:t>  </a:t>
          </a:r>
          <a:r>
            <a:rPr lang="ja-JP" altLang="en-US" sz="1100" b="0" i="0" u="none" strike="noStrike">
              <a:solidFill>
                <a:schemeClr val="tx1"/>
              </a:solidFill>
              <a:effectLst/>
              <a:latin typeface="ＭＳ Ｐゴシック"/>
            </a:rPr>
            <a:t>４名定員のユニットで利用者の在籍日数が、それぞれ、Ａさん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日、Ｂさん</a:t>
          </a:r>
          <a:r>
            <a:rPr lang="en-US" altLang="ja-JP" sz="1100" b="0" i="0" u="none" strike="noStrike">
              <a:solidFill>
                <a:schemeClr val="tx1"/>
              </a:solidFill>
              <a:effectLst/>
              <a:latin typeface="ＭＳ Ｐゴシック"/>
            </a:rPr>
            <a:t>315</a:t>
          </a:r>
          <a:r>
            <a:rPr lang="ja-JP" altLang="en-US" sz="1100" b="0" i="0" u="none" strike="noStrike">
              <a:solidFill>
                <a:schemeClr val="tx1"/>
              </a:solidFill>
              <a:effectLst/>
              <a:latin typeface="ＭＳ Ｐゴシック"/>
            </a:rPr>
            <a:t>日、Ｃさん</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日、Ｄさんは</a:t>
          </a:r>
          <a:r>
            <a:rPr lang="en-US" altLang="ja-JP" sz="1100" b="0" i="0" u="none" strike="noStrike">
              <a:solidFill>
                <a:schemeClr val="tx1"/>
              </a:solidFill>
              <a:effectLst/>
              <a:latin typeface="ＭＳ Ｐゴシック"/>
            </a:rPr>
            <a:t>100</a:t>
          </a:r>
          <a:r>
            <a:rPr lang="ja-JP" altLang="en-US" sz="1100" b="0" i="0" u="none" strike="noStrike">
              <a:solidFill>
                <a:schemeClr val="tx1"/>
              </a:solidFill>
              <a:effectLst/>
              <a:latin typeface="ＭＳ Ｐゴシック"/>
            </a:rPr>
            <a:t>日利用した後退去し、その後、同室にてＥさんが</a:t>
          </a:r>
          <a:r>
            <a:rPr lang="en-US" altLang="ja-JP" sz="1100" b="0" i="0" u="none" strike="noStrike">
              <a:solidFill>
                <a:schemeClr val="tx1"/>
              </a:solidFill>
              <a:effectLst/>
              <a:latin typeface="ＭＳ Ｐゴシック"/>
            </a:rPr>
            <a:t>200</a:t>
          </a:r>
          <a:r>
            <a:rPr lang="ja-JP" altLang="en-US" sz="1100" b="0" i="0" u="none" strike="noStrike">
              <a:solidFill>
                <a:schemeClr val="tx1"/>
              </a:solidFill>
              <a:effectLst/>
              <a:latin typeface="ＭＳ Ｐゴシック"/>
            </a:rPr>
            <a:t>日利用した場合</a:t>
          </a:r>
          <a:endParaRPr lang="en-US" altLang="ja-JP" sz="1100" b="0" i="0" u="none" strike="noStrike">
            <a:solidFill>
              <a:schemeClr val="tx1"/>
            </a:solidFill>
            <a:effectLst/>
            <a:latin typeface="ＭＳ Ｐゴシック"/>
          </a:endParaRPr>
        </a:p>
        <a:p>
          <a:pPr algn="l">
            <a:lnSpc>
              <a:spcPts val="1300"/>
            </a:lnSpc>
          </a:pPr>
          <a:r>
            <a:rPr lang="ja-JP" altLang="en-US" sz="1100" b="0" i="0" u="none" strike="noStrike">
              <a:solidFill>
                <a:schemeClr val="tx1"/>
              </a:solidFill>
              <a:effectLst/>
              <a:latin typeface="ＭＳ Ｐゴシック"/>
            </a:rPr>
            <a:t>　　</a:t>
          </a:r>
          <a:r>
            <a:rPr lang="ja-JP" altLang="en-US">
              <a:solidFill>
                <a:schemeClr val="tx1"/>
              </a:solidFill>
            </a:rPr>
            <a:t> </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365+315+365+100+200</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÷365</a:t>
          </a:r>
          <a:r>
            <a:rPr lang="ja-JP" altLang="en-US" sz="1100" b="0" i="0" u="none" strike="noStrike">
              <a:solidFill>
                <a:schemeClr val="tx1"/>
              </a:solidFill>
              <a:effectLst/>
              <a:latin typeface="ＭＳ Ｐゴシック"/>
            </a:rPr>
            <a:t>＝</a:t>
          </a:r>
          <a:r>
            <a:rPr lang="en-US" altLang="ja-JP" sz="1100" b="0" i="0" u="none" strike="noStrike">
              <a:solidFill>
                <a:schemeClr val="tx1"/>
              </a:solidFill>
              <a:effectLst/>
              <a:latin typeface="ＭＳ Ｐゴシック"/>
            </a:rPr>
            <a:t>3.68</a:t>
          </a:r>
        </a:p>
        <a:p>
          <a:pPr algn="l">
            <a:lnSpc>
              <a:spcPts val="1300"/>
            </a:lnSpc>
          </a:pPr>
          <a:r>
            <a:rPr lang="ja-JP" altLang="en-US" sz="1100" b="0" i="0" u="none" strike="noStrike">
              <a:solidFill>
                <a:schemeClr val="tx1"/>
              </a:solidFill>
              <a:effectLst/>
              <a:latin typeface="ＭＳ Ｐゴシック"/>
            </a:rPr>
            <a:t>　　　　　　　　　　　　　　　　　　　　　　　　　　　　　　　　･･･　４人体制</a:t>
          </a:r>
          <a:r>
            <a:rPr lang="ja-JP" altLang="en-US">
              <a:solidFill>
                <a:schemeClr val="tx1"/>
              </a:solidFill>
            </a:rPr>
            <a:t> </a:t>
          </a:r>
          <a:endParaRPr kumimoji="1" lang="ja-JP" altLang="en-US" sz="1100">
            <a:solidFill>
              <a:schemeClr val="tx1"/>
            </a:solidFill>
          </a:endParaRPr>
        </a:p>
      </xdr:txBody>
    </xdr:sp>
    <xdr:clientData/>
  </xdr:twoCellAnchor>
  <xdr:twoCellAnchor>
    <xdr:from>
      <xdr:col>0</xdr:col>
      <xdr:colOff>425821</xdr:colOff>
      <xdr:row>67</xdr:row>
      <xdr:rowOff>92237</xdr:rowOff>
    </xdr:from>
    <xdr:to>
      <xdr:col>8</xdr:col>
      <xdr:colOff>313762</xdr:colOff>
      <xdr:row>76</xdr:row>
      <xdr:rowOff>118610</xdr:rowOff>
    </xdr:to>
    <xdr:sp macro="" textlink="">
      <xdr:nvSpPr>
        <xdr:cNvPr id="20" name="角丸四角形 19">
          <a:extLst>
            <a:ext uri="{FF2B5EF4-FFF2-40B4-BE49-F238E27FC236}">
              <a16:creationId xmlns:a16="http://schemas.microsoft.com/office/drawing/2014/main" id="{00000000-0008-0000-1000-000014000000}"/>
            </a:ext>
          </a:extLst>
        </xdr:cNvPr>
        <xdr:cNvSpPr/>
      </xdr:nvSpPr>
      <xdr:spPr>
        <a:xfrm>
          <a:off x="425821" y="14846462"/>
          <a:ext cx="5374341" cy="1998048"/>
        </a:xfrm>
        <a:prstGeom prst="roundRect">
          <a:avLst>
            <a:gd name="adj" fmla="val 12198"/>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100" b="0" i="0" u="none" strike="noStrike">
              <a:solidFill>
                <a:srgbClr val="000000"/>
              </a:solidFill>
              <a:effectLst/>
              <a:latin typeface="ＭＳ Ｐゴシック"/>
            </a:rPr>
            <a:t>開設（定員を変更している場合は、直近で定員を変更したとき）から６か月以上１年未満が経過しているユニットは、直近６か月の平均利用者総数を夜間支援対象者数とする。</a:t>
          </a:r>
          <a:endParaRPr lang="en-US" altLang="ja-JP" sz="1100" b="0" i="0" u="none" strike="noStrike">
            <a:solidFill>
              <a:srgbClr val="000000"/>
            </a:solidFill>
            <a:effectLst/>
            <a:latin typeface="ＭＳ Ｐゴシック"/>
          </a:endParaRPr>
        </a:p>
        <a:p>
          <a:pPr algn="l">
            <a:lnSpc>
              <a:spcPts val="1300"/>
            </a:lnSpc>
          </a:pP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a:t>
          </a:r>
          <a:r>
            <a:rPr lang="ja-JP" altLang="en-US" sz="1100" b="0" i="0" u="none" strike="noStrike">
              <a:solidFill>
                <a:srgbClr val="000000"/>
              </a:solidFill>
              <a:effectLst/>
              <a:latin typeface="ＭＳ Ｐゴシック"/>
            </a:rPr>
            <a:t>４名定員のユニットで利用者の利用日数が、それぞれ、Ａさん</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日、Ｂさん</a:t>
          </a:r>
          <a:r>
            <a:rPr lang="en-US" altLang="ja-JP" sz="1100" b="0" i="0" u="none" strike="noStrike">
              <a:solidFill>
                <a:srgbClr val="000000"/>
              </a:solidFill>
              <a:effectLst/>
              <a:latin typeface="ＭＳ Ｐゴシック"/>
            </a:rPr>
            <a:t>175</a:t>
          </a:r>
          <a:r>
            <a:rPr lang="ja-JP" altLang="en-US" sz="1100" b="0" i="0" u="none" strike="noStrike">
              <a:solidFill>
                <a:srgbClr val="000000"/>
              </a:solidFill>
              <a:effectLst/>
              <a:latin typeface="ＭＳ Ｐゴシック"/>
            </a:rPr>
            <a:t>日、Ｃさん</a:t>
          </a:r>
          <a:r>
            <a:rPr lang="en-US" altLang="ja-JP" sz="1100" b="0" i="0" u="none" strike="noStrike">
              <a:solidFill>
                <a:srgbClr val="000000"/>
              </a:solidFill>
              <a:effectLst/>
              <a:latin typeface="ＭＳ Ｐゴシック"/>
            </a:rPr>
            <a:t>150</a:t>
          </a:r>
          <a:r>
            <a:rPr lang="ja-JP" altLang="en-US" sz="1100" b="0" i="0" u="none" strike="noStrike">
              <a:solidFill>
                <a:srgbClr val="000000"/>
              </a:solidFill>
              <a:effectLst/>
              <a:latin typeface="ＭＳ Ｐゴシック"/>
            </a:rPr>
            <a:t>日、Ｄさん</a:t>
          </a:r>
          <a:r>
            <a:rPr lang="en-US" altLang="ja-JP" sz="1100" b="0" i="0" u="none" strike="noStrike">
              <a:solidFill>
                <a:srgbClr val="000000"/>
              </a:solidFill>
              <a:effectLst/>
              <a:latin typeface="ＭＳ Ｐゴシック"/>
            </a:rPr>
            <a:t>161</a:t>
          </a:r>
          <a:r>
            <a:rPr lang="ja-JP" altLang="en-US" sz="1100" b="0" i="0" u="none" strike="noStrike">
              <a:solidFill>
                <a:srgbClr val="000000"/>
              </a:solidFill>
              <a:effectLst/>
              <a:latin typeface="ＭＳ Ｐゴシック"/>
            </a:rPr>
            <a:t>日の場合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ja-JP" altLang="en-US"/>
            <a:t> </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182+175+150+161</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÷182</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3.67</a:t>
          </a: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twoCellAnchor>
    <xdr:from>
      <xdr:col>0</xdr:col>
      <xdr:colOff>425821</xdr:colOff>
      <xdr:row>77</xdr:row>
      <xdr:rowOff>116378</xdr:rowOff>
    </xdr:from>
    <xdr:to>
      <xdr:col>8</xdr:col>
      <xdr:colOff>313762</xdr:colOff>
      <xdr:row>85</xdr:row>
      <xdr:rowOff>10584</xdr:rowOff>
    </xdr:to>
    <xdr:sp macro="" textlink="">
      <xdr:nvSpPr>
        <xdr:cNvPr id="21" name="角丸四角形 20">
          <a:extLst>
            <a:ext uri="{FF2B5EF4-FFF2-40B4-BE49-F238E27FC236}">
              <a16:creationId xmlns:a16="http://schemas.microsoft.com/office/drawing/2014/main" id="{00000000-0008-0000-1000-000015000000}"/>
            </a:ext>
          </a:extLst>
        </xdr:cNvPr>
        <xdr:cNvSpPr/>
      </xdr:nvSpPr>
      <xdr:spPr>
        <a:xfrm>
          <a:off x="425821" y="17061353"/>
          <a:ext cx="5374341" cy="1646806"/>
        </a:xfrm>
        <a:prstGeom prst="roundRect">
          <a:avLst/>
        </a:prstGeom>
        <a:solidFill>
          <a:schemeClr val="bg1"/>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lang="ja-JP" altLang="en-US" sz="1100" b="0" i="0" u="none" strike="noStrike">
              <a:solidFill>
                <a:srgbClr val="000000"/>
              </a:solidFill>
              <a:effectLst/>
              <a:latin typeface="ＭＳ Ｐゴシック"/>
            </a:rPr>
            <a:t>開設（定員を変更している場合は、直近で定員を変更したとき）から６か月未満のユニットは、定員数</a:t>
          </a:r>
          <a:r>
            <a:rPr lang="en-US" altLang="ja-JP" sz="1100" b="0" i="0" u="none" strike="noStrike">
              <a:solidFill>
                <a:srgbClr val="000000"/>
              </a:solidFill>
              <a:effectLst/>
              <a:latin typeface="ＭＳ Ｐゴシック"/>
            </a:rPr>
            <a:t>×</a:t>
          </a:r>
          <a:r>
            <a:rPr lang="ja-JP" altLang="en-US" sz="1100" b="0" i="0" u="none" strike="noStrike">
              <a:solidFill>
                <a:srgbClr val="000000"/>
              </a:solidFill>
              <a:effectLst/>
              <a:latin typeface="ＭＳ Ｐゴシック"/>
            </a:rPr>
            <a:t>９０％を夜間支援対象者数とする。</a:t>
          </a:r>
          <a:endParaRPr lang="en-US" altLang="ja-JP" sz="1100" b="0" i="0" u="none" strike="noStrike">
            <a:solidFill>
              <a:srgbClr val="000000"/>
            </a:solidFill>
            <a:effectLst/>
            <a:latin typeface="ＭＳ Ｐゴシック"/>
          </a:endParaRPr>
        </a:p>
        <a:p>
          <a:pPr algn="l"/>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  12/1</a:t>
          </a:r>
          <a:r>
            <a:rPr lang="ja-JP" altLang="en-US" sz="1100" b="0" i="0" u="none" strike="noStrike">
              <a:solidFill>
                <a:srgbClr val="000000"/>
              </a:solidFill>
              <a:effectLst/>
              <a:latin typeface="ＭＳ Ｐゴシック"/>
            </a:rPr>
            <a:t>付けで４名定員のユニットを開設した場合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a:t>
          </a:r>
          <a:r>
            <a:rPr lang="en-US" altLang="ja-JP" sz="1100" b="0" i="0" u="none" strike="noStrike">
              <a:solidFill>
                <a:srgbClr val="000000"/>
              </a:solidFill>
              <a:effectLst/>
              <a:latin typeface="ＭＳ Ｐゴシック"/>
            </a:rPr>
            <a:t>4×90</a:t>
          </a:r>
          <a:r>
            <a:rPr lang="ja-JP" altLang="en-US" sz="1100" b="0" i="0" u="none" strike="noStrike">
              <a:solidFill>
                <a:srgbClr val="000000"/>
              </a:solidFill>
              <a:effectLst/>
              <a:latin typeface="ＭＳ Ｐゴシック"/>
            </a:rPr>
            <a:t>％＝</a:t>
          </a:r>
          <a:r>
            <a:rPr lang="en-US" altLang="ja-JP" sz="1100" b="0" i="0" u="none" strike="noStrike">
              <a:solidFill>
                <a:srgbClr val="000000"/>
              </a:solidFill>
              <a:effectLst/>
              <a:latin typeface="ＭＳ Ｐゴシック"/>
            </a:rPr>
            <a:t>3.6</a:t>
          </a:r>
          <a:r>
            <a:rPr lang="ja-JP" altLang="en-US" sz="1100" b="0" i="0" u="none" strike="noStrike">
              <a:solidFill>
                <a:srgbClr val="000000"/>
              </a:solidFill>
              <a:effectLst/>
              <a:latin typeface="ＭＳ Ｐゴシック"/>
            </a:rPr>
            <a:t>　</a:t>
          </a:r>
          <a:endParaRPr lang="en-US" altLang="ja-JP" sz="1100" b="0" i="0" u="none" strike="noStrike">
            <a:solidFill>
              <a:srgbClr val="000000"/>
            </a:solidFill>
            <a:effectLst/>
            <a:latin typeface="ＭＳ Ｐゴシック"/>
          </a:endParaRPr>
        </a:p>
        <a:p>
          <a:pPr algn="l">
            <a:lnSpc>
              <a:spcPts val="1300"/>
            </a:lnSpc>
          </a:pPr>
          <a:r>
            <a:rPr lang="ja-JP" altLang="en-US" sz="1100" b="0" i="0" u="none" strike="noStrike">
              <a:solidFill>
                <a:srgbClr val="000000"/>
              </a:solidFill>
              <a:effectLst/>
              <a:latin typeface="ＭＳ Ｐゴシック"/>
            </a:rPr>
            <a:t>　　　　　　　　　　　　　　　　　　　　　　　　　　　　　　　　･･･　４人体制</a:t>
          </a:r>
          <a:r>
            <a:rPr lang="ja-JP" altLang="en-US"/>
            <a:t> </a:t>
          </a:r>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25BE5213-33FE-4AE1-BD81-F2F45FF6A30A}"/>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2E611826-86A5-4B75-B61D-528584EF65E5}"/>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3F111D9-75F2-4A2D-8230-8C84BDA123A5}"/>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2</xdr:row>
      <xdr:rowOff>47625</xdr:rowOff>
    </xdr:from>
    <xdr:to>
      <xdr:col>18</xdr:col>
      <xdr:colOff>76200</xdr:colOff>
      <xdr:row>48</xdr:row>
      <xdr:rowOff>95250</xdr:rowOff>
    </xdr:to>
    <xdr:sp macro="" textlink="">
      <xdr:nvSpPr>
        <xdr:cNvPr id="2" name="AutoShape 15">
          <a:extLst>
            <a:ext uri="{FF2B5EF4-FFF2-40B4-BE49-F238E27FC236}">
              <a16:creationId xmlns:a16="http://schemas.microsoft.com/office/drawing/2014/main" id="{00000000-0008-0000-1E00-000002000000}"/>
            </a:ext>
          </a:extLst>
        </xdr:cNvPr>
        <xdr:cNvSpPr>
          <a:spLocks noChangeArrowheads="1"/>
        </xdr:cNvSpPr>
      </xdr:nvSpPr>
      <xdr:spPr bwMode="auto">
        <a:xfrm>
          <a:off x="19050" y="733425"/>
          <a:ext cx="7877175" cy="11058525"/>
        </a:xfrm>
        <a:prstGeom prst="flowChartProcess">
          <a:avLst/>
        </a:prstGeom>
        <a:solidFill>
          <a:srgbClr val="FFCC99"/>
        </a:solidFill>
        <a:ln w="38100" algn="ctr">
          <a:solidFill>
            <a:srgbClr val="000000"/>
          </a:solidFill>
          <a:prstDash val="dash"/>
          <a:miter lim="800000"/>
          <a:headEnd/>
          <a:tailEnd/>
        </a:ln>
      </xdr:spPr>
    </xdr:sp>
    <xdr:clientData/>
  </xdr:twoCellAnchor>
  <xdr:twoCellAnchor>
    <xdr:from>
      <xdr:col>0</xdr:col>
      <xdr:colOff>114300</xdr:colOff>
      <xdr:row>31</xdr:row>
      <xdr:rowOff>19050</xdr:rowOff>
    </xdr:from>
    <xdr:to>
      <xdr:col>17</xdr:col>
      <xdr:colOff>447675</xdr:colOff>
      <xdr:row>47</xdr:row>
      <xdr:rowOff>161925</xdr:rowOff>
    </xdr:to>
    <xdr:sp macro="" textlink="">
      <xdr:nvSpPr>
        <xdr:cNvPr id="3" name="Rectangle 16">
          <a:extLst>
            <a:ext uri="{FF2B5EF4-FFF2-40B4-BE49-F238E27FC236}">
              <a16:creationId xmlns:a16="http://schemas.microsoft.com/office/drawing/2014/main" id="{00000000-0008-0000-1E00-000003000000}"/>
            </a:ext>
          </a:extLst>
        </xdr:cNvPr>
        <xdr:cNvSpPr>
          <a:spLocks noChangeArrowheads="1"/>
        </xdr:cNvSpPr>
      </xdr:nvSpPr>
      <xdr:spPr bwMode="auto">
        <a:xfrm flipV="1">
          <a:off x="114300" y="7886700"/>
          <a:ext cx="7658100" cy="3800475"/>
        </a:xfrm>
        <a:prstGeom prst="rect">
          <a:avLst/>
        </a:prstGeom>
        <a:solidFill>
          <a:srgbClr val="FFFF99"/>
        </a:solidFill>
        <a:ln w="9525">
          <a:solidFill>
            <a:srgbClr val="000000"/>
          </a:solidFill>
          <a:miter lim="800000"/>
          <a:headEnd/>
          <a:tailEnd/>
        </a:ln>
      </xdr:spPr>
    </xdr:sp>
    <xdr:clientData/>
  </xdr:twoCellAnchor>
  <xdr:twoCellAnchor>
    <xdr:from>
      <xdr:col>0</xdr:col>
      <xdr:colOff>114300</xdr:colOff>
      <xdr:row>3</xdr:row>
      <xdr:rowOff>123825</xdr:rowOff>
    </xdr:from>
    <xdr:to>
      <xdr:col>17</xdr:col>
      <xdr:colOff>447675</xdr:colOff>
      <xdr:row>29</xdr:row>
      <xdr:rowOff>28575</xdr:rowOff>
    </xdr:to>
    <xdr:sp macro="" textlink="">
      <xdr:nvSpPr>
        <xdr:cNvPr id="4" name="Rectangle 17">
          <a:extLst>
            <a:ext uri="{FF2B5EF4-FFF2-40B4-BE49-F238E27FC236}">
              <a16:creationId xmlns:a16="http://schemas.microsoft.com/office/drawing/2014/main" id="{00000000-0008-0000-1E00-000004000000}"/>
            </a:ext>
          </a:extLst>
        </xdr:cNvPr>
        <xdr:cNvSpPr>
          <a:spLocks noChangeArrowheads="1"/>
        </xdr:cNvSpPr>
      </xdr:nvSpPr>
      <xdr:spPr bwMode="auto">
        <a:xfrm>
          <a:off x="114300" y="1057275"/>
          <a:ext cx="7658100" cy="6343650"/>
        </a:xfrm>
        <a:prstGeom prst="rect">
          <a:avLst/>
        </a:prstGeom>
        <a:solidFill>
          <a:srgbClr val="FFFF99"/>
        </a:solidFill>
        <a:ln w="9525">
          <a:solidFill>
            <a:srgbClr val="000000"/>
          </a:solidFill>
          <a:miter lim="800000"/>
          <a:headEnd/>
          <a:tailEnd/>
        </a:ln>
      </xdr:spPr>
    </xdr:sp>
    <xdr:clientData/>
  </xdr:twoCellAnchor>
  <xdr:twoCellAnchor>
    <xdr:from>
      <xdr:col>0</xdr:col>
      <xdr:colOff>257175</xdr:colOff>
      <xdr:row>5</xdr:row>
      <xdr:rowOff>1</xdr:rowOff>
    </xdr:from>
    <xdr:to>
      <xdr:col>17</xdr:col>
      <xdr:colOff>295150</xdr:colOff>
      <xdr:row>9</xdr:row>
      <xdr:rowOff>38101</xdr:rowOff>
    </xdr:to>
    <xdr:sp macro="" textlink="">
      <xdr:nvSpPr>
        <xdr:cNvPr id="5" name="Rectangle 18">
          <a:extLst>
            <a:ext uri="{FF2B5EF4-FFF2-40B4-BE49-F238E27FC236}">
              <a16:creationId xmlns:a16="http://schemas.microsoft.com/office/drawing/2014/main" id="{00000000-0008-0000-1E00-000005000000}"/>
            </a:ext>
          </a:extLst>
        </xdr:cNvPr>
        <xdr:cNvSpPr>
          <a:spLocks noChangeArrowheads="1"/>
        </xdr:cNvSpPr>
      </xdr:nvSpPr>
      <xdr:spPr bwMode="auto">
        <a:xfrm>
          <a:off x="257175" y="1428751"/>
          <a:ext cx="7362700" cy="102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以下の２つの条件をすべて満たす者</a:t>
          </a:r>
        </a:p>
        <a:p>
          <a:pPr algn="l" rtl="0">
            <a:lnSpc>
              <a:spcPts val="1300"/>
            </a:lnSpc>
            <a:defRPr sz="1000"/>
          </a:pPr>
          <a:r>
            <a:rPr lang="ja-JP" altLang="en-US" sz="1100" b="0" i="0" u="none" strike="noStrike" baseline="0">
              <a:solidFill>
                <a:srgbClr val="000000"/>
              </a:solidFill>
              <a:latin typeface="ＭＳ Ｐゴシック"/>
              <a:ea typeface="ＭＳ Ｐゴシック"/>
            </a:rPr>
            <a:t>　①　医療観察法に基づく通院決定を受けてから３年を経過していない者又は矯正施設（刑務所等）若しくは</a:t>
          </a:r>
        </a:p>
        <a:p>
          <a:pPr algn="l" rtl="0">
            <a:lnSpc>
              <a:spcPts val="1300"/>
            </a:lnSpc>
            <a:defRPr sz="1000"/>
          </a:pPr>
          <a:r>
            <a:rPr lang="ja-JP" altLang="en-US" sz="1100" b="0" i="0" u="none" strike="noStrike" baseline="0">
              <a:solidFill>
                <a:srgbClr val="000000"/>
              </a:solidFill>
              <a:latin typeface="ＭＳ Ｐゴシック"/>
              <a:ea typeface="ＭＳ Ｐゴシック"/>
            </a:rPr>
            <a:t>     　更生保護施設を退院、退所、釈放又は仮釈放の後、３年を経過していない者</a:t>
          </a:r>
        </a:p>
        <a:p>
          <a:pPr algn="l" rtl="0">
            <a:lnSpc>
              <a:spcPts val="1300"/>
            </a:lnSpc>
            <a:defRPr sz="1000"/>
          </a:pPr>
          <a:r>
            <a:rPr lang="ja-JP" altLang="en-US" sz="1100" b="0" i="0" u="none" strike="noStrike" baseline="0">
              <a:solidFill>
                <a:srgbClr val="000000"/>
              </a:solidFill>
              <a:latin typeface="ＭＳ Ｐゴシック"/>
              <a:ea typeface="ＭＳ Ｐゴシック"/>
            </a:rPr>
            <a:t>　②　保護観察所又は地域生活定着支援センターとの調整により、グループホームを利用することになった者</a:t>
          </a:r>
        </a:p>
      </xdr:txBody>
    </xdr:sp>
    <xdr:clientData/>
  </xdr:twoCellAnchor>
  <xdr:twoCellAnchor>
    <xdr:from>
      <xdr:col>0</xdr:col>
      <xdr:colOff>200025</xdr:colOff>
      <xdr:row>10</xdr:row>
      <xdr:rowOff>123824</xdr:rowOff>
    </xdr:from>
    <xdr:to>
      <xdr:col>17</xdr:col>
      <xdr:colOff>295898</xdr:colOff>
      <xdr:row>20</xdr:row>
      <xdr:rowOff>76199</xdr:rowOff>
    </xdr:to>
    <xdr:sp macro="" textlink="">
      <xdr:nvSpPr>
        <xdr:cNvPr id="6" name="Rectangle 19">
          <a:extLst>
            <a:ext uri="{FF2B5EF4-FFF2-40B4-BE49-F238E27FC236}">
              <a16:creationId xmlns:a16="http://schemas.microsoft.com/office/drawing/2014/main" id="{00000000-0008-0000-1E00-000006000000}"/>
            </a:ext>
          </a:extLst>
        </xdr:cNvPr>
        <xdr:cNvSpPr>
          <a:spLocks noChangeArrowheads="1"/>
        </xdr:cNvSpPr>
      </xdr:nvSpPr>
      <xdr:spPr bwMode="auto">
        <a:xfrm>
          <a:off x="200025" y="2790824"/>
          <a:ext cx="7420598" cy="2428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000"/>
            </a:lnSpc>
            <a:defRPr sz="1000"/>
          </a:pPr>
          <a:endParaRPr lang="ja-JP" altLang="en-US" sz="9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①　基準上必要な人員に加え、</a:t>
          </a:r>
          <a:r>
            <a:rPr lang="ja-JP" altLang="en-US" sz="1100" b="1" i="0" u="sng" strike="noStrike" baseline="0">
              <a:solidFill>
                <a:srgbClr val="000000"/>
              </a:solidFill>
              <a:latin typeface="ＭＳ Ｐゴシック"/>
              <a:ea typeface="ＭＳ Ｐゴシック"/>
            </a:rPr>
            <a:t>適切な支援を行うために必要な数の世話人又は生活支援員</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を配置することが</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可能であること</a:t>
          </a:r>
        </a:p>
        <a:p>
          <a:pPr algn="l" rtl="0">
            <a:lnSpc>
              <a:spcPts val="1300"/>
            </a:lnSpc>
            <a:defRPr sz="1000"/>
          </a:pPr>
          <a:r>
            <a:rPr lang="ja-JP" altLang="en-US" sz="1100" b="0" i="0" u="none" strike="noStrike" baseline="0">
              <a:solidFill>
                <a:srgbClr val="000000"/>
              </a:solidFill>
              <a:latin typeface="ＭＳ Ｐゴシック"/>
              <a:ea typeface="ＭＳ Ｐゴシック"/>
            </a:rPr>
            <a:t>②　社会福祉士、精神保健福祉士又は公認心理師（以下「有資格者」という。）の資格を有する者が配置されているとともに、</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ja-JP" altLang="en-US" sz="1100" b="1" i="0" u="sng" strike="noStrike" baseline="0">
              <a:solidFill>
                <a:srgbClr val="000000"/>
              </a:solidFill>
              <a:latin typeface="ＭＳ Ｐゴシック"/>
              <a:ea typeface="ＭＳ Ｐゴシック"/>
            </a:rPr>
            <a:t>有資格者による指導体制</a:t>
          </a:r>
          <a:r>
            <a:rPr lang="ja-JP" altLang="ja-JP" sz="1000" b="1" i="0" u="sng" baseline="0">
              <a:effectLst/>
              <a:latin typeface="+mn-lt"/>
              <a:ea typeface="+mn-ea"/>
              <a:cs typeface="+mn-cs"/>
            </a:rPr>
            <a:t>（</a:t>
          </a:r>
          <a:r>
            <a:rPr lang="en-US" altLang="ja-JP" sz="1000" b="1" i="0" u="sng" baseline="0">
              <a:effectLst/>
              <a:latin typeface="+mn-lt"/>
              <a:ea typeface="+mn-ea"/>
              <a:cs typeface="+mn-cs"/>
            </a:rPr>
            <a:t>※</a:t>
          </a:r>
          <a:r>
            <a:rPr lang="ja-JP" altLang="ja-JP" sz="1000" b="1" i="0" u="sng"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が整えられていること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③　従業者に対して、医療観察法に基づく入院によらない医療を受けている者又は刑事施設若しくは少年院を釈放</a:t>
          </a:r>
        </a:p>
        <a:p>
          <a:pPr algn="l" rtl="0">
            <a:lnSpc>
              <a:spcPts val="1300"/>
            </a:lnSpc>
            <a:defRPr sz="1000"/>
          </a:pPr>
          <a:r>
            <a:rPr lang="ja-JP" altLang="en-US" sz="1100" b="0" i="0" u="none" strike="noStrike" baseline="0">
              <a:solidFill>
                <a:srgbClr val="000000"/>
              </a:solidFill>
              <a:latin typeface="ＭＳ Ｐゴシック"/>
              <a:ea typeface="ＭＳ Ｐゴシック"/>
            </a:rPr>
            <a:t>     された障害者の支援に関する研修が年一回以上行われていること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④　研修は、事業所の従業者全員を対象に行われ、原則としてが対象者全員が受講していること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⑤　加算対象者の特性の理解、加算対象者が通常有する課題とその課題を踏まえた支援内容、関係機関の連携</a:t>
          </a:r>
        </a:p>
        <a:p>
          <a:pPr algn="l" rtl="0">
            <a:lnSpc>
              <a:spcPts val="1300"/>
            </a:lnSpc>
            <a:defRPr sz="1000"/>
          </a:pPr>
          <a:r>
            <a:rPr lang="ja-JP" altLang="en-US" sz="1100" b="0" i="0" u="none" strike="noStrike" baseline="0">
              <a:solidFill>
                <a:srgbClr val="000000"/>
              </a:solidFill>
              <a:latin typeface="ＭＳ Ｐゴシック"/>
              <a:ea typeface="ＭＳ Ｐゴシック"/>
            </a:rPr>
            <a:t>     等についての研修であること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⑥　矯正施設等を退所した障害者の支援に実際に携わっている者を講師とする事業所内研修、既に支援の実績</a:t>
          </a:r>
        </a:p>
        <a:p>
          <a:pPr algn="l" rtl="0">
            <a:lnSpc>
              <a:spcPts val="1300"/>
            </a:lnSpc>
            <a:defRPr sz="1000"/>
          </a:pPr>
          <a:r>
            <a:rPr lang="ja-JP" altLang="en-US" sz="1100" b="0" i="0" u="none" strike="noStrike" baseline="0">
              <a:solidFill>
                <a:srgbClr val="000000"/>
              </a:solidFill>
              <a:latin typeface="ＭＳ Ｐゴシック"/>
              <a:ea typeface="ＭＳ Ｐゴシック"/>
            </a:rPr>
            <a:t>     のある事業所の視察、関係団体が行う研修会の受講等の方法により行うこと</a:t>
          </a:r>
        </a:p>
        <a:p>
          <a:pPr algn="l" rtl="0">
            <a:lnSpc>
              <a:spcPts val="1200"/>
            </a:lnSpc>
            <a:defRPr sz="1000"/>
          </a:pPr>
          <a:r>
            <a:rPr lang="ja-JP" altLang="en-US" sz="1100" b="0" i="0" u="none" strike="noStrike" baseline="0">
              <a:solidFill>
                <a:srgbClr val="000000"/>
              </a:solidFill>
              <a:latin typeface="ＭＳ Ｐゴシック"/>
              <a:ea typeface="ＭＳ Ｐゴシック"/>
            </a:rPr>
            <a:t>⑦　保護観察所、更生保護施設、指定医療機関又は精神保健福祉センターその他関係機関との協力体制が整え</a:t>
          </a:r>
        </a:p>
        <a:p>
          <a:pPr algn="l" rtl="0">
            <a:lnSpc>
              <a:spcPts val="1100"/>
            </a:lnSpc>
            <a:defRPr sz="1000"/>
          </a:pPr>
          <a:r>
            <a:rPr lang="ja-JP" altLang="en-US" sz="1100" b="0" i="0" u="none" strike="noStrike" baseline="0">
              <a:solidFill>
                <a:srgbClr val="000000"/>
              </a:solidFill>
              <a:latin typeface="ＭＳ Ｐゴシック"/>
              <a:ea typeface="ＭＳ Ｐゴシック"/>
            </a:rPr>
            <a:t>     られていること</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0</xdr:col>
      <xdr:colOff>209550</xdr:colOff>
      <xdr:row>21</xdr:row>
      <xdr:rowOff>114300</xdr:rowOff>
    </xdr:from>
    <xdr:to>
      <xdr:col>17</xdr:col>
      <xdr:colOff>305423</xdr:colOff>
      <xdr:row>28</xdr:row>
      <xdr:rowOff>0</xdr:rowOff>
    </xdr:to>
    <xdr:sp macro="" textlink="">
      <xdr:nvSpPr>
        <xdr:cNvPr id="7" name="Rectangle 20">
          <a:extLst>
            <a:ext uri="{FF2B5EF4-FFF2-40B4-BE49-F238E27FC236}">
              <a16:creationId xmlns:a16="http://schemas.microsoft.com/office/drawing/2014/main" id="{00000000-0008-0000-1E00-000007000000}"/>
            </a:ext>
          </a:extLst>
        </xdr:cNvPr>
        <xdr:cNvSpPr>
          <a:spLocks noChangeArrowheads="1"/>
        </xdr:cNvSpPr>
      </xdr:nvSpPr>
      <xdr:spPr bwMode="auto">
        <a:xfrm>
          <a:off x="209550" y="5505450"/>
          <a:ext cx="7420598" cy="16192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①　本人や関係者からの聞き取りや経過記録、行動観察等によるアセスメントに基づき、犯罪行為等に至った要因</a:t>
          </a:r>
        </a:p>
        <a:p>
          <a:pPr algn="l" rtl="0">
            <a:defRPr sz="1000"/>
          </a:pPr>
          <a:r>
            <a:rPr lang="ja-JP" altLang="en-US" sz="1100" b="0" i="0" u="none" strike="noStrike" baseline="0">
              <a:solidFill>
                <a:srgbClr val="000000"/>
              </a:solidFill>
              <a:latin typeface="ＭＳ Ｐゴシック"/>
              <a:ea typeface="ＭＳ Ｐゴシック"/>
            </a:rPr>
            <a:t>     を理解し、これを誘発しないような環境調整と必要な専門的支援（教育又は訓練）が組み込まれた、個別支援</a:t>
          </a:r>
        </a:p>
        <a:p>
          <a:pPr algn="l" rtl="0">
            <a:lnSpc>
              <a:spcPts val="1300"/>
            </a:lnSpc>
            <a:defRPr sz="1000"/>
          </a:pPr>
          <a:r>
            <a:rPr lang="ja-JP" altLang="en-US" sz="1100" b="0" i="0" u="none" strike="noStrike" baseline="0">
              <a:solidFill>
                <a:srgbClr val="000000"/>
              </a:solidFill>
              <a:latin typeface="ＭＳ Ｐゴシック"/>
              <a:ea typeface="ＭＳ Ｐゴシック"/>
            </a:rPr>
            <a:t>     計画の作成</a:t>
          </a:r>
        </a:p>
        <a:p>
          <a:pPr algn="l" rtl="0">
            <a:lnSpc>
              <a:spcPts val="1300"/>
            </a:lnSpc>
            <a:defRPr sz="1000"/>
          </a:pPr>
          <a:r>
            <a:rPr lang="ja-JP" altLang="en-US" sz="1100" b="0" i="0" u="none" strike="noStrike" baseline="0">
              <a:solidFill>
                <a:srgbClr val="000000"/>
              </a:solidFill>
              <a:latin typeface="ＭＳ Ｐゴシック"/>
              <a:ea typeface="ＭＳ Ｐゴシック"/>
            </a:rPr>
            <a:t>②　指定医療機関や保護観察所等の関係者との調整会議の開催</a:t>
          </a:r>
        </a:p>
        <a:p>
          <a:pPr algn="l" rtl="0">
            <a:defRPr sz="1000"/>
          </a:pPr>
          <a:r>
            <a:rPr lang="ja-JP" altLang="en-US" sz="1100" b="0" i="0" u="none" strike="noStrike" baseline="0">
              <a:solidFill>
                <a:srgbClr val="000000"/>
              </a:solidFill>
              <a:latin typeface="ＭＳ Ｐゴシック"/>
              <a:ea typeface="ＭＳ Ｐゴシック"/>
            </a:rPr>
            <a:t>③　日常生活や人間関係に関する助言</a:t>
          </a:r>
        </a:p>
        <a:p>
          <a:pPr algn="l" rtl="0">
            <a:lnSpc>
              <a:spcPts val="1300"/>
            </a:lnSpc>
            <a:defRPr sz="1000"/>
          </a:pPr>
          <a:r>
            <a:rPr lang="ja-JP" altLang="en-US" sz="1100" b="0" i="0" u="none" strike="noStrike" baseline="0">
              <a:solidFill>
                <a:srgbClr val="000000"/>
              </a:solidFill>
              <a:latin typeface="ＭＳ Ｐゴシック"/>
              <a:ea typeface="ＭＳ Ｐゴシック"/>
            </a:rPr>
            <a:t>④　医療観察法に基づく通院決定を受けた者に対する通院の支援</a:t>
          </a:r>
        </a:p>
        <a:p>
          <a:pPr algn="l" rtl="0">
            <a:defRPr sz="1000"/>
          </a:pPr>
          <a:r>
            <a:rPr lang="ja-JP" altLang="en-US" sz="1100" b="0" i="0" u="none" strike="noStrike" baseline="0">
              <a:solidFill>
                <a:srgbClr val="000000"/>
              </a:solidFill>
              <a:latin typeface="ＭＳ Ｐゴシック"/>
              <a:ea typeface="ＭＳ Ｐゴシック"/>
            </a:rPr>
            <a:t>⑤　日中活動の場における緊急時の対応</a:t>
          </a:r>
        </a:p>
        <a:p>
          <a:pPr algn="l" rtl="0">
            <a:lnSpc>
              <a:spcPts val="1200"/>
            </a:lnSpc>
            <a:defRPr sz="1000"/>
          </a:pPr>
          <a:r>
            <a:rPr lang="ja-JP" altLang="en-US" sz="1100" b="0" i="0" u="none" strike="noStrike" baseline="0">
              <a:solidFill>
                <a:srgbClr val="000000"/>
              </a:solidFill>
              <a:latin typeface="ＭＳ Ｐゴシック"/>
              <a:ea typeface="ＭＳ Ｐゴシック"/>
            </a:rPr>
            <a:t>⑥　その他必要な支援</a:t>
          </a:r>
        </a:p>
      </xdr:txBody>
    </xdr:sp>
    <xdr:clientData/>
  </xdr:twoCellAnchor>
  <xdr:twoCellAnchor>
    <xdr:from>
      <xdr:col>0</xdr:col>
      <xdr:colOff>219075</xdr:colOff>
      <xdr:row>33</xdr:row>
      <xdr:rowOff>9525</xdr:rowOff>
    </xdr:from>
    <xdr:to>
      <xdr:col>17</xdr:col>
      <xdr:colOff>266700</xdr:colOff>
      <xdr:row>36</xdr:row>
      <xdr:rowOff>38100</xdr:rowOff>
    </xdr:to>
    <xdr:sp macro="" textlink="">
      <xdr:nvSpPr>
        <xdr:cNvPr id="8" name="Rectangle 21">
          <a:extLst>
            <a:ext uri="{FF2B5EF4-FFF2-40B4-BE49-F238E27FC236}">
              <a16:creationId xmlns:a16="http://schemas.microsoft.com/office/drawing/2014/main" id="{00000000-0008-0000-1E00-000008000000}"/>
            </a:ext>
          </a:extLst>
        </xdr:cNvPr>
        <xdr:cNvSpPr>
          <a:spLocks noChangeArrowheads="1"/>
        </xdr:cNvSpPr>
      </xdr:nvSpPr>
      <xdr:spPr bwMode="auto">
        <a:xfrm>
          <a:off x="219075" y="8372475"/>
          <a:ext cx="7372350" cy="771525"/>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次のいずれかを満たしていること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事業所の人員配置が</a:t>
          </a:r>
          <a:r>
            <a:rPr lang="en-US" altLang="ja-JP" sz="1100" b="0" i="0" u="none" strike="noStrike" baseline="0">
              <a:solidFill>
                <a:srgbClr val="000000"/>
              </a:solidFill>
              <a:latin typeface="ＭＳ Ｐゴシック"/>
              <a:ea typeface="+mn-ea"/>
            </a:rPr>
            <a:t>Ⅱ</a:t>
          </a:r>
          <a:r>
            <a:rPr lang="ja-JP" altLang="en-US" sz="1100" b="0" i="0" u="none" strike="noStrike" baseline="0">
              <a:solidFill>
                <a:srgbClr val="000000"/>
              </a:solidFill>
              <a:latin typeface="ＭＳ Ｐゴシック"/>
              <a:ea typeface="+mn-ea"/>
            </a:rPr>
            <a:t>型以上であること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介護包括型の事業所であって、基準の１．２倍以上の生活支援員を配置していること</a:t>
          </a:r>
        </a:p>
      </xdr:txBody>
    </xdr:sp>
    <xdr:clientData/>
  </xdr:twoCellAnchor>
  <xdr:twoCellAnchor>
    <xdr:from>
      <xdr:col>0</xdr:col>
      <xdr:colOff>219075</xdr:colOff>
      <xdr:row>1</xdr:row>
      <xdr:rowOff>47625</xdr:rowOff>
    </xdr:from>
    <xdr:to>
      <xdr:col>4</xdr:col>
      <xdr:colOff>171450</xdr:colOff>
      <xdr:row>2</xdr:row>
      <xdr:rowOff>133350</xdr:rowOff>
    </xdr:to>
    <xdr:sp macro="" textlink="">
      <xdr:nvSpPr>
        <xdr:cNvPr id="9" name="Rectangle 22">
          <a:extLst>
            <a:ext uri="{FF2B5EF4-FFF2-40B4-BE49-F238E27FC236}">
              <a16:creationId xmlns:a16="http://schemas.microsoft.com/office/drawing/2014/main" id="{00000000-0008-0000-1E00-000009000000}"/>
            </a:ext>
          </a:extLst>
        </xdr:cNvPr>
        <xdr:cNvSpPr>
          <a:spLocks noChangeArrowheads="1"/>
        </xdr:cNvSpPr>
      </xdr:nvSpPr>
      <xdr:spPr bwMode="auto">
        <a:xfrm>
          <a:off x="219075" y="485775"/>
          <a:ext cx="1666875" cy="3333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加算算定要件</a:t>
          </a:r>
        </a:p>
      </xdr:txBody>
    </xdr:sp>
    <xdr:clientData/>
  </xdr:twoCellAnchor>
  <xdr:twoCellAnchor>
    <xdr:from>
      <xdr:col>0</xdr:col>
      <xdr:colOff>342900</xdr:colOff>
      <xdr:row>4</xdr:row>
      <xdr:rowOff>85725</xdr:rowOff>
    </xdr:from>
    <xdr:to>
      <xdr:col>3</xdr:col>
      <xdr:colOff>190500</xdr:colOff>
      <xdr:row>5</xdr:row>
      <xdr:rowOff>76200</xdr:rowOff>
    </xdr:to>
    <xdr:sp macro="" textlink="">
      <xdr:nvSpPr>
        <xdr:cNvPr id="10" name="Rectangle 23">
          <a:extLst>
            <a:ext uri="{FF2B5EF4-FFF2-40B4-BE49-F238E27FC236}">
              <a16:creationId xmlns:a16="http://schemas.microsoft.com/office/drawing/2014/main" id="{00000000-0008-0000-1E00-00000A000000}"/>
            </a:ext>
          </a:extLst>
        </xdr:cNvPr>
        <xdr:cNvSpPr>
          <a:spLocks noChangeArrowheads="1"/>
        </xdr:cNvSpPr>
      </xdr:nvSpPr>
      <xdr:spPr bwMode="auto">
        <a:xfrm>
          <a:off x="342900" y="1266825"/>
          <a:ext cx="1133475" cy="23812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対象者要件</a:t>
          </a:r>
        </a:p>
      </xdr:txBody>
    </xdr:sp>
    <xdr:clientData/>
  </xdr:twoCellAnchor>
  <xdr:twoCellAnchor>
    <xdr:from>
      <xdr:col>0</xdr:col>
      <xdr:colOff>333375</xdr:colOff>
      <xdr:row>9</xdr:row>
      <xdr:rowOff>152400</xdr:rowOff>
    </xdr:from>
    <xdr:to>
      <xdr:col>3</xdr:col>
      <xdr:colOff>190500</xdr:colOff>
      <xdr:row>10</xdr:row>
      <xdr:rowOff>190500</xdr:rowOff>
    </xdr:to>
    <xdr:sp macro="" textlink="">
      <xdr:nvSpPr>
        <xdr:cNvPr id="11" name="Rectangle 24">
          <a:extLst>
            <a:ext uri="{FF2B5EF4-FFF2-40B4-BE49-F238E27FC236}">
              <a16:creationId xmlns:a16="http://schemas.microsoft.com/office/drawing/2014/main" id="{00000000-0008-0000-1E00-00000B000000}"/>
            </a:ext>
          </a:extLst>
        </xdr:cNvPr>
        <xdr:cNvSpPr>
          <a:spLocks noChangeArrowheads="1"/>
        </xdr:cNvSpPr>
      </xdr:nvSpPr>
      <xdr:spPr bwMode="auto">
        <a:xfrm>
          <a:off x="333375" y="2571750"/>
          <a:ext cx="1143000" cy="2857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施設要件</a:t>
          </a:r>
        </a:p>
      </xdr:txBody>
    </xdr:sp>
    <xdr:clientData/>
  </xdr:twoCellAnchor>
  <xdr:twoCellAnchor>
    <xdr:from>
      <xdr:col>0</xdr:col>
      <xdr:colOff>381000</xdr:colOff>
      <xdr:row>20</xdr:row>
      <xdr:rowOff>228600</xdr:rowOff>
    </xdr:from>
    <xdr:to>
      <xdr:col>3</xdr:col>
      <xdr:colOff>0</xdr:colOff>
      <xdr:row>21</xdr:row>
      <xdr:rowOff>238125</xdr:rowOff>
    </xdr:to>
    <xdr:sp macro="" textlink="">
      <xdr:nvSpPr>
        <xdr:cNvPr id="12" name="Rectangle 25">
          <a:extLst>
            <a:ext uri="{FF2B5EF4-FFF2-40B4-BE49-F238E27FC236}">
              <a16:creationId xmlns:a16="http://schemas.microsoft.com/office/drawing/2014/main" id="{00000000-0008-0000-1E00-00000C000000}"/>
            </a:ext>
          </a:extLst>
        </xdr:cNvPr>
        <xdr:cNvSpPr>
          <a:spLocks noChangeArrowheads="1"/>
        </xdr:cNvSpPr>
      </xdr:nvSpPr>
      <xdr:spPr bwMode="auto">
        <a:xfrm>
          <a:off x="381000" y="5372100"/>
          <a:ext cx="9048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支援内容</a:t>
          </a:r>
        </a:p>
      </xdr:txBody>
    </xdr:sp>
    <xdr:clientData/>
  </xdr:twoCellAnchor>
  <xdr:twoCellAnchor>
    <xdr:from>
      <xdr:col>2</xdr:col>
      <xdr:colOff>38100</xdr:colOff>
      <xdr:row>30</xdr:row>
      <xdr:rowOff>57150</xdr:rowOff>
    </xdr:from>
    <xdr:to>
      <xdr:col>15</xdr:col>
      <xdr:colOff>38100</xdr:colOff>
      <xdr:row>32</xdr:row>
      <xdr:rowOff>0</xdr:rowOff>
    </xdr:to>
    <xdr:sp macro="" textlink="">
      <xdr:nvSpPr>
        <xdr:cNvPr id="13" name="Rectangle 26">
          <a:extLst>
            <a:ext uri="{FF2B5EF4-FFF2-40B4-BE49-F238E27FC236}">
              <a16:creationId xmlns:a16="http://schemas.microsoft.com/office/drawing/2014/main" id="{00000000-0008-0000-1E00-00000D000000}"/>
            </a:ext>
          </a:extLst>
        </xdr:cNvPr>
        <xdr:cNvSpPr>
          <a:spLocks noChangeArrowheads="1"/>
        </xdr:cNvSpPr>
      </xdr:nvSpPr>
      <xdr:spPr bwMode="auto">
        <a:xfrm>
          <a:off x="895350" y="7677150"/>
          <a:ext cx="5610225" cy="438150"/>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FFFFFF"/>
              </a:solidFill>
              <a:latin typeface="ＭＳ Ｐゴシック"/>
              <a:ea typeface="ＭＳ Ｐゴシック"/>
            </a:rPr>
            <a:t>※「適切な支援を行うために必要な数の世話人又は生活支援員」及び</a:t>
          </a:r>
          <a:endParaRPr lang="en-US" altLang="ja-JP" sz="1100" b="1" i="0" u="none" strike="noStrike" baseline="0">
            <a:solidFill>
              <a:srgbClr val="FFFFFF"/>
            </a:solidFill>
            <a:latin typeface="ＭＳ Ｐゴシック"/>
            <a:ea typeface="ＭＳ Ｐゴシック"/>
          </a:endParaRPr>
        </a:p>
        <a:p>
          <a:pPr algn="ctr" rtl="0">
            <a:lnSpc>
              <a:spcPts val="1300"/>
            </a:lnSpc>
            <a:defRPr sz="1000"/>
          </a:pPr>
          <a:r>
            <a:rPr lang="ja-JP" altLang="en-US" sz="1100" b="1" i="0" u="none" strike="noStrike" baseline="0">
              <a:solidFill>
                <a:srgbClr val="FFFFFF"/>
              </a:solidFill>
              <a:latin typeface="ＭＳ Ｐゴシック"/>
              <a:ea typeface="ＭＳ Ｐゴシック"/>
            </a:rPr>
            <a:t>「有資格者による指導体制」は以下のとおりとする。</a:t>
          </a:r>
        </a:p>
      </xdr:txBody>
    </xdr:sp>
    <xdr:clientData/>
  </xdr:twoCellAnchor>
  <xdr:twoCellAnchor>
    <xdr:from>
      <xdr:col>0</xdr:col>
      <xdr:colOff>228600</xdr:colOff>
      <xdr:row>2</xdr:row>
      <xdr:rowOff>209550</xdr:rowOff>
    </xdr:from>
    <xdr:to>
      <xdr:col>3</xdr:col>
      <xdr:colOff>133350</xdr:colOff>
      <xdr:row>3</xdr:row>
      <xdr:rowOff>219075</xdr:rowOff>
    </xdr:to>
    <xdr:sp macro="" textlink="">
      <xdr:nvSpPr>
        <xdr:cNvPr id="14" name="Rectangle 27">
          <a:extLst>
            <a:ext uri="{FF2B5EF4-FFF2-40B4-BE49-F238E27FC236}">
              <a16:creationId xmlns:a16="http://schemas.microsoft.com/office/drawing/2014/main" id="{00000000-0008-0000-1E00-00000E000000}"/>
            </a:ext>
          </a:extLst>
        </xdr:cNvPr>
        <xdr:cNvSpPr>
          <a:spLocks noChangeArrowheads="1"/>
        </xdr:cNvSpPr>
      </xdr:nvSpPr>
      <xdr:spPr bwMode="auto">
        <a:xfrm>
          <a:off x="228600" y="895350"/>
          <a:ext cx="119062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国算定要件</a:t>
          </a:r>
        </a:p>
      </xdr:txBody>
    </xdr:sp>
    <xdr:clientData/>
  </xdr:twoCellAnchor>
  <xdr:twoCellAnchor>
    <xdr:from>
      <xdr:col>5</xdr:col>
      <xdr:colOff>352425</xdr:colOff>
      <xdr:row>28</xdr:row>
      <xdr:rowOff>66675</xdr:rowOff>
    </xdr:from>
    <xdr:to>
      <xdr:col>11</xdr:col>
      <xdr:colOff>285750</xdr:colOff>
      <xdr:row>29</xdr:row>
      <xdr:rowOff>238125</xdr:rowOff>
    </xdr:to>
    <xdr:sp macro="" textlink="">
      <xdr:nvSpPr>
        <xdr:cNvPr id="15" name="AutoShape 32">
          <a:extLst>
            <a:ext uri="{FF2B5EF4-FFF2-40B4-BE49-F238E27FC236}">
              <a16:creationId xmlns:a16="http://schemas.microsoft.com/office/drawing/2014/main" id="{00000000-0008-0000-1E00-00000F000000}"/>
            </a:ext>
          </a:extLst>
        </xdr:cNvPr>
        <xdr:cNvSpPr>
          <a:spLocks noChangeArrowheads="1"/>
        </xdr:cNvSpPr>
      </xdr:nvSpPr>
      <xdr:spPr bwMode="auto">
        <a:xfrm>
          <a:off x="2495550" y="7191375"/>
          <a:ext cx="2524125" cy="419100"/>
        </a:xfrm>
        <a:prstGeom prst="triangle">
          <a:avLst>
            <a:gd name="adj" fmla="val 50000"/>
          </a:avLst>
        </a:prstGeom>
        <a:solidFill>
          <a:srgbClr val="0000FF"/>
        </a:solidFill>
        <a:ln w="9525">
          <a:solidFill>
            <a:srgbClr val="000000"/>
          </a:solidFill>
          <a:miter lim="800000"/>
          <a:headEnd/>
          <a:tailEnd/>
        </a:ln>
      </xdr:spPr>
    </xdr:sp>
    <xdr:clientData/>
  </xdr:twoCellAnchor>
  <xdr:twoCellAnchor>
    <xdr:from>
      <xdr:col>0</xdr:col>
      <xdr:colOff>219075</xdr:colOff>
      <xdr:row>37</xdr:row>
      <xdr:rowOff>95249</xdr:rowOff>
    </xdr:from>
    <xdr:to>
      <xdr:col>17</xdr:col>
      <xdr:colOff>266700</xdr:colOff>
      <xdr:row>47</xdr:row>
      <xdr:rowOff>57150</xdr:rowOff>
    </xdr:to>
    <xdr:sp macro="" textlink="">
      <xdr:nvSpPr>
        <xdr:cNvPr id="16" name="Rectangle 21">
          <a:extLst>
            <a:ext uri="{FF2B5EF4-FFF2-40B4-BE49-F238E27FC236}">
              <a16:creationId xmlns:a16="http://schemas.microsoft.com/office/drawing/2014/main" id="{00000000-0008-0000-1E00-000010000000}"/>
            </a:ext>
          </a:extLst>
        </xdr:cNvPr>
        <xdr:cNvSpPr>
          <a:spLocks noChangeArrowheads="1"/>
        </xdr:cNvSpPr>
      </xdr:nvSpPr>
      <xdr:spPr bwMode="auto">
        <a:xfrm>
          <a:off x="219075" y="9448799"/>
          <a:ext cx="7372350" cy="2133601"/>
        </a:xfrm>
        <a:prstGeom prst="rect">
          <a:avLst/>
        </a:prstGeom>
        <a:solidFill>
          <a:srgbClr val="FFFFFF"/>
        </a:solidFill>
        <a:ln w="9525">
          <a:solidFill>
            <a:srgbClr val="000000"/>
          </a:solidFill>
          <a:miter lim="800000"/>
          <a:headEnd/>
          <a:tailEnd/>
        </a:ln>
      </xdr:spPr>
      <xdr:txBody>
        <a:bodyPr vertOverflow="clip" wrap="square" lIns="27432" tIns="144000"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次のいずれも満たしていること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①　「</a:t>
          </a:r>
          <a:r>
            <a:rPr lang="ja-JP" altLang="ja-JP" sz="1000" b="0" i="0" baseline="0">
              <a:effectLst/>
              <a:latin typeface="+mn-lt"/>
              <a:ea typeface="+mn-ea"/>
              <a:cs typeface="+mn-cs"/>
            </a:rPr>
            <a:t>対象者の入居するユニットの数</a:t>
          </a:r>
          <a:r>
            <a:rPr lang="ja-JP" altLang="en-US" sz="1000" b="0" i="0" baseline="0">
              <a:effectLst/>
              <a:latin typeface="+mn-lt"/>
              <a:ea typeface="+mn-ea"/>
              <a:cs typeface="+mn-cs"/>
            </a:rPr>
            <a:t>」と「</a:t>
          </a:r>
          <a:r>
            <a:rPr lang="ja-JP" altLang="ja-JP" sz="1000" b="0" i="0" baseline="0">
              <a:effectLst/>
              <a:latin typeface="+mn-lt"/>
              <a:ea typeface="+mn-ea"/>
              <a:cs typeface="+mn-cs"/>
            </a:rPr>
            <a:t>常勤の有資格者の数</a:t>
          </a:r>
          <a:r>
            <a:rPr lang="ja-JP" altLang="en-US" sz="1000" b="0" i="0" baseline="0">
              <a:effectLst/>
              <a:latin typeface="+mn-lt"/>
              <a:ea typeface="+mn-ea"/>
              <a:cs typeface="+mn-cs"/>
            </a:rPr>
            <a:t>」の比率が</a:t>
          </a:r>
          <a:r>
            <a:rPr lang="ja-JP" altLang="ja-JP" sz="1000" b="0" i="0" baseline="0">
              <a:effectLst/>
              <a:latin typeface="+mn-lt"/>
              <a:ea typeface="+mn-ea"/>
              <a:cs typeface="+mn-cs"/>
            </a:rPr>
            <a:t>１：１以上であること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a:t>
          </a:r>
          <a:r>
            <a:rPr lang="ja-JP" altLang="ja-JP" sz="1000" b="0" i="0" baseline="0">
              <a:effectLst/>
              <a:latin typeface="+mn-lt"/>
              <a:ea typeface="+mn-ea"/>
              <a:cs typeface="+mn-cs"/>
            </a:rPr>
            <a:t>常勤の有資格者を、対象者の入居するユニットごとに１人以上配置すること</a:t>
          </a:r>
          <a:r>
            <a:rPr lang="ja-JP" altLang="en-US" sz="1100" b="0" i="0" u="none" strike="noStrike" baseline="0">
              <a:solidFill>
                <a:srgbClr val="000000"/>
              </a:solidFill>
              <a:latin typeface="ＭＳ Ｐゴシック"/>
              <a:ea typeface="+mn-ea"/>
            </a:rPr>
            <a:t>）</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②　有資格者は、事業所の入居している対象者に関する連絡・報告会等を毎月開催し、必要に応じ従業者に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指導・助言等を行うとともに、連絡・報告会等の記録を残すこと。また、連絡・報告会等は事業所の従業者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③　対象者に犯罪行為等の再発の恐れがある行動が認められたときは、有資格者は速やかに検討会議を開き、</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必要に応じ対策を講ずるとともに、検討会議及び対策の記録を残すこと。また、検討会議は事業所の従業者</a:t>
          </a:r>
          <a:endParaRPr lang="en-US" altLang="ja-JP" sz="1100" b="0" i="0" u="none" strike="noStrike" baseline="0">
            <a:solidFill>
              <a:srgbClr val="000000"/>
            </a:solidFill>
            <a:latin typeface="ＭＳ Ｐゴシック"/>
            <a:ea typeface="+mn-ea"/>
          </a:endParaRPr>
        </a:p>
        <a:p>
          <a:pPr algn="l" rtl="0">
            <a:lnSpc>
              <a:spcPts val="1300"/>
            </a:lnSpc>
            <a:defRPr sz="1000"/>
          </a:pPr>
          <a:r>
            <a:rPr lang="en-US" altLang="ja-JP" sz="1100" b="0" i="0" u="none" strike="noStrike" baseline="0">
              <a:solidFill>
                <a:srgbClr val="000000"/>
              </a:solidFill>
              <a:latin typeface="ＭＳ Ｐゴシック"/>
              <a:ea typeface="+mn-ea"/>
            </a:rPr>
            <a:t>        </a:t>
          </a:r>
          <a:r>
            <a:rPr lang="ja-JP" altLang="en-US" sz="1100" b="0" i="0" u="none" strike="noStrike" baseline="0">
              <a:solidFill>
                <a:srgbClr val="000000"/>
              </a:solidFill>
              <a:latin typeface="ＭＳ Ｐゴシック"/>
              <a:ea typeface="+mn-ea"/>
            </a:rPr>
            <a:t>全員の参加を基本とすること</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④　有資格者は、関係者との調整会議等を行った際は、会議の記録を供覧するなど、会議の内容を</a:t>
          </a:r>
          <a:r>
            <a:rPr lang="ja-JP" altLang="ja-JP" sz="1000" b="0" i="0" baseline="0">
              <a:effectLst/>
              <a:latin typeface="+mn-lt"/>
              <a:ea typeface="+mn-ea"/>
              <a:cs typeface="+mn-cs"/>
            </a:rPr>
            <a:t>従業者全員に</a:t>
          </a: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　　　 周知すること</a:t>
          </a:r>
        </a:p>
      </xdr:txBody>
    </xdr:sp>
    <xdr:clientData/>
  </xdr:twoCellAnchor>
  <xdr:twoCellAnchor>
    <xdr:from>
      <xdr:col>0</xdr:col>
      <xdr:colOff>409575</xdr:colOff>
      <xdr:row>32</xdr:row>
      <xdr:rowOff>95250</xdr:rowOff>
    </xdr:from>
    <xdr:to>
      <xdr:col>9</xdr:col>
      <xdr:colOff>171450</xdr:colOff>
      <xdr:row>33</xdr:row>
      <xdr:rowOff>104775</xdr:rowOff>
    </xdr:to>
    <xdr:sp macro="" textlink="">
      <xdr:nvSpPr>
        <xdr:cNvPr id="17" name="Rectangle 25">
          <a:extLst>
            <a:ext uri="{FF2B5EF4-FFF2-40B4-BE49-F238E27FC236}">
              <a16:creationId xmlns:a16="http://schemas.microsoft.com/office/drawing/2014/main" id="{00000000-0008-0000-1E00-000011000000}"/>
            </a:ext>
          </a:extLst>
        </xdr:cNvPr>
        <xdr:cNvSpPr>
          <a:spLocks noChangeArrowheads="1"/>
        </xdr:cNvSpPr>
      </xdr:nvSpPr>
      <xdr:spPr bwMode="auto">
        <a:xfrm>
          <a:off x="409575" y="8210550"/>
          <a:ext cx="3619500"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ja-JP" sz="1000" b="1" i="0" baseline="0">
              <a:solidFill>
                <a:schemeClr val="bg1"/>
              </a:solidFill>
              <a:effectLst/>
              <a:latin typeface="+mn-lt"/>
              <a:ea typeface="+mn-ea"/>
              <a:cs typeface="+mn-cs"/>
            </a:rPr>
            <a:t>適切な支援を行うために必要な数の世話人又は生活支援員</a:t>
          </a:r>
          <a:endParaRPr lang="ja-JP" altLang="en-US" sz="1100" b="1" i="0" u="none" strike="noStrike" baseline="0">
            <a:solidFill>
              <a:schemeClr val="bg1"/>
            </a:solidFill>
            <a:latin typeface="ＭＳ Ｐゴシック"/>
            <a:ea typeface="ＭＳ Ｐゴシック"/>
          </a:endParaRPr>
        </a:p>
      </xdr:txBody>
    </xdr:sp>
    <xdr:clientData/>
  </xdr:twoCellAnchor>
  <xdr:twoCellAnchor>
    <xdr:from>
      <xdr:col>0</xdr:col>
      <xdr:colOff>409575</xdr:colOff>
      <xdr:row>36</xdr:row>
      <xdr:rowOff>180975</xdr:rowOff>
    </xdr:from>
    <xdr:to>
      <xdr:col>5</xdr:col>
      <xdr:colOff>9525</xdr:colOff>
      <xdr:row>37</xdr:row>
      <xdr:rowOff>190500</xdr:rowOff>
    </xdr:to>
    <xdr:sp macro="" textlink="">
      <xdr:nvSpPr>
        <xdr:cNvPr id="18" name="Rectangle 25">
          <a:extLst>
            <a:ext uri="{FF2B5EF4-FFF2-40B4-BE49-F238E27FC236}">
              <a16:creationId xmlns:a16="http://schemas.microsoft.com/office/drawing/2014/main" id="{00000000-0008-0000-1E00-000012000000}"/>
            </a:ext>
          </a:extLst>
        </xdr:cNvPr>
        <xdr:cNvSpPr>
          <a:spLocks noChangeArrowheads="1"/>
        </xdr:cNvSpPr>
      </xdr:nvSpPr>
      <xdr:spPr bwMode="auto">
        <a:xfrm>
          <a:off x="409575" y="9286875"/>
          <a:ext cx="1743075" cy="257175"/>
        </a:xfrm>
        <a:prstGeom prst="rect">
          <a:avLst/>
        </a:prstGeom>
        <a:solidFill>
          <a:srgbClr val="000000"/>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FFFFFF"/>
              </a:solidFill>
              <a:latin typeface="ＭＳ Ｐゴシック"/>
              <a:ea typeface="ＭＳ Ｐゴシック"/>
            </a:rPr>
            <a:t>有資格者による指導体制</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76200</xdr:colOff>
      <xdr:row>4</xdr:row>
      <xdr:rowOff>28574</xdr:rowOff>
    </xdr:from>
    <xdr:to>
      <xdr:col>8</xdr:col>
      <xdr:colOff>628650</xdr:colOff>
      <xdr:row>43</xdr:row>
      <xdr:rowOff>152400</xdr:rowOff>
    </xdr:to>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6200" y="714374"/>
          <a:ext cx="6038850" cy="6810376"/>
        </a:xfrm>
        <a:prstGeom prst="rect">
          <a:avLst/>
        </a:prstGeom>
        <a:solidFill>
          <a:schemeClr val="accent5">
            <a:lumMod val="40000"/>
            <a:lumOff val="6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104775</xdr:colOff>
      <xdr:row>3</xdr:row>
      <xdr:rowOff>38100</xdr:rowOff>
    </xdr:from>
    <xdr:to>
      <xdr:col>4</xdr:col>
      <xdr:colOff>38100</xdr:colOff>
      <xdr:row>5</xdr:row>
      <xdr:rowOff>28575</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04775" y="552450"/>
          <a:ext cx="2676525" cy="333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atin typeface="HGP創英角ﾎﾟｯﾌﾟ体" panose="040B0A00000000000000" pitchFamily="50" charset="-128"/>
              <a:ea typeface="HGP創英角ﾎﾟｯﾌﾟ体" panose="040B0A00000000000000" pitchFamily="50" charset="-128"/>
            </a:rPr>
            <a:t>加 算 概 要</a:t>
          </a:r>
        </a:p>
      </xdr:txBody>
    </xdr:sp>
    <xdr:clientData/>
  </xdr:twoCellAnchor>
  <xdr:twoCellAnchor>
    <xdr:from>
      <xdr:col>0</xdr:col>
      <xdr:colOff>228600</xdr:colOff>
      <xdr:row>5</xdr:row>
      <xdr:rowOff>152400</xdr:rowOff>
    </xdr:from>
    <xdr:to>
      <xdr:col>8</xdr:col>
      <xdr:colOff>476250</xdr:colOff>
      <xdr:row>12</xdr:row>
      <xdr:rowOff>38099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28600" y="1009650"/>
          <a:ext cx="5734050" cy="10858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latin typeface="HGS創英角ｺﾞｼｯｸUB" panose="020B0900000000000000" pitchFamily="50" charset="-128"/>
              <a:ea typeface="HGS創英角ｺﾞｼｯｸUB" panose="020B0900000000000000" pitchFamily="50" charset="-128"/>
            </a:rPr>
            <a:t>＜趣旨＞</a:t>
          </a:r>
          <a:endParaRPr kumimoji="1" lang="en-US" altLang="ja-JP" sz="1400" b="1">
            <a:latin typeface="HGS創英角ｺﾞｼｯｸUB" panose="020B0900000000000000" pitchFamily="50" charset="-128"/>
            <a:ea typeface="HGS創英角ｺﾞｼｯｸUB" panose="020B0900000000000000" pitchFamily="50" charset="-128"/>
          </a:endParaRPr>
        </a:p>
        <a:p>
          <a:pPr>
            <a:lnSpc>
              <a:spcPts val="1500"/>
            </a:lnSpc>
          </a:pPr>
          <a:r>
            <a:rPr kumimoji="1" lang="ja-JP" altLang="en-US" sz="1200"/>
            <a:t>環境の変化に影響を受けやすい障害者が、可能な限り継続して</a:t>
          </a:r>
          <a:r>
            <a:rPr kumimoji="1" lang="en-US" altLang="ja-JP" sz="1200"/>
            <a:t>GH</a:t>
          </a:r>
          <a:r>
            <a:rPr kumimoji="1" lang="ja-JP" altLang="en-US" sz="1200"/>
            <a:t>での生活を継続できるように、日常的な健康管理を行ったり、医療ニーズが必要となった場合に適切な対応がとれる等の体制を整備している事業所を評価する</a:t>
          </a:r>
          <a:endParaRPr kumimoji="1" lang="en-US" altLang="ja-JP" sz="1200"/>
        </a:p>
      </xdr:txBody>
    </xdr:sp>
    <xdr:clientData/>
  </xdr:twoCellAnchor>
  <xdr:twoCellAnchor>
    <xdr:from>
      <xdr:col>0</xdr:col>
      <xdr:colOff>238125</xdr:colOff>
      <xdr:row>12</xdr:row>
      <xdr:rowOff>95250</xdr:rowOff>
    </xdr:from>
    <xdr:to>
      <xdr:col>8</xdr:col>
      <xdr:colOff>476250</xdr:colOff>
      <xdr:row>43</xdr:row>
      <xdr:rowOff>66675</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238125" y="2152650"/>
          <a:ext cx="5724525" cy="528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HGS創英角ｺﾞｼｯｸUB" panose="020B0900000000000000" pitchFamily="50" charset="-128"/>
              <a:ea typeface="HGS創英角ｺﾞｼｯｸUB" panose="020B0900000000000000" pitchFamily="50" charset="-128"/>
            </a:rPr>
            <a:t>＜要件＞</a:t>
          </a:r>
          <a:endParaRPr kumimoji="1" lang="en-US" altLang="ja-JP" sz="1400" b="1">
            <a:latin typeface="HGS創英角ｺﾞｼｯｸUB" panose="020B0900000000000000" pitchFamily="50" charset="-128"/>
            <a:ea typeface="HGS創英角ｺﾞｼｯｸUB" panose="020B0900000000000000" pitchFamily="50" charset="-128"/>
          </a:endParaRPr>
        </a:p>
        <a:p>
          <a:r>
            <a:rPr kumimoji="1" lang="ja-JP" altLang="en-US" sz="1200" b="1"/>
            <a:t>○看護師の配置</a:t>
          </a:r>
          <a:endParaRPr kumimoji="1" lang="en-US" altLang="ja-JP" sz="1200" b="1"/>
        </a:p>
        <a:p>
          <a:r>
            <a:rPr kumimoji="1" lang="ja-JP" altLang="en-US" sz="1200"/>
            <a:t>　　「事業所の職員として看護師を配置する」</a:t>
          </a:r>
          <a:endParaRPr kumimoji="1" lang="en-US" altLang="ja-JP" sz="1200"/>
        </a:p>
        <a:p>
          <a:r>
            <a:rPr kumimoji="1" lang="ja-JP" altLang="en-US" sz="1200"/>
            <a:t>　　又は</a:t>
          </a:r>
          <a:endParaRPr kumimoji="1" lang="en-US" altLang="ja-JP" sz="1200"/>
        </a:p>
        <a:p>
          <a:r>
            <a:rPr kumimoji="1" lang="ja-JP" altLang="en-US" sz="1200"/>
            <a:t>　　「病院・診療所・訪問看護ステーションと連携し、看護師を確保している」</a:t>
          </a:r>
          <a:endParaRPr kumimoji="1" lang="en-US" altLang="ja-JP" sz="1200"/>
        </a:p>
        <a:p>
          <a:endParaRPr kumimoji="1" lang="en-US" altLang="ja-JP" sz="800"/>
        </a:p>
        <a:p>
          <a:r>
            <a:rPr kumimoji="1" lang="ja-JP" altLang="en-US" sz="1200"/>
            <a:t>　　　　　　　・利用者の状態を判断</a:t>
          </a:r>
          <a:endParaRPr kumimoji="1" lang="en-US" altLang="ja-JP" sz="1200"/>
        </a:p>
        <a:p>
          <a:r>
            <a:rPr kumimoji="1" lang="ja-JP" altLang="en-US" sz="1200"/>
            <a:t>　　　　　　　・</a:t>
          </a:r>
          <a:r>
            <a:rPr kumimoji="1" lang="en-US" altLang="ja-JP" sz="1200"/>
            <a:t>GH</a:t>
          </a:r>
          <a:r>
            <a:rPr kumimoji="1" lang="ja-JP" altLang="en-US" sz="1200"/>
            <a:t>従業者に対し医療面からの適切な指導・援助を行う</a:t>
          </a:r>
          <a:endParaRPr kumimoji="1" lang="en-US" altLang="ja-JP" sz="1200"/>
        </a:p>
        <a:p>
          <a:r>
            <a:rPr kumimoji="1" lang="ja-JP" altLang="en-US" sz="1200"/>
            <a:t>　　</a:t>
          </a:r>
          <a:r>
            <a:rPr kumimoji="1" lang="en-US" altLang="ja-JP" sz="1200"/>
            <a:t>※</a:t>
          </a:r>
          <a:r>
            <a:rPr kumimoji="1" lang="ja-JP" altLang="en-US" sz="1200"/>
            <a:t>事業所の職員として配置する場合、他の事業所の職員と併任可</a:t>
          </a:r>
          <a:endParaRPr kumimoji="1" lang="en-US" altLang="ja-JP" sz="1200"/>
        </a:p>
        <a:p>
          <a:r>
            <a:rPr kumimoji="1" lang="ja-JP" altLang="en-US" sz="1200"/>
            <a:t>　　</a:t>
          </a:r>
          <a:r>
            <a:rPr kumimoji="1" lang="en-US" altLang="ja-JP" sz="1200"/>
            <a:t>※</a:t>
          </a:r>
          <a:r>
            <a:rPr kumimoji="1" lang="ja-JP" altLang="en-US" sz="1200"/>
            <a:t>准看護師は不可</a:t>
          </a:r>
          <a:endParaRPr kumimoji="1" lang="en-US" altLang="ja-JP" sz="1200"/>
        </a:p>
        <a:p>
          <a:endParaRPr kumimoji="1" lang="en-US" altLang="ja-JP" sz="800"/>
        </a:p>
        <a:p>
          <a:r>
            <a:rPr kumimoji="1" lang="ja-JP" altLang="en-US" sz="1200" b="1"/>
            <a:t>○行うべき具体的なサービス</a:t>
          </a:r>
          <a:endParaRPr kumimoji="1" lang="en-US" altLang="ja-JP" sz="1200" b="1"/>
        </a:p>
        <a:p>
          <a:r>
            <a:rPr kumimoji="1" lang="ja-JP" altLang="en-US" sz="1200"/>
            <a:t>　　以下の業務を行うために必要な勤務時間を確保することが必要</a:t>
          </a:r>
          <a:endParaRPr kumimoji="1" lang="en-US" altLang="ja-JP" sz="1200"/>
        </a:p>
        <a:p>
          <a:r>
            <a:rPr kumimoji="1" lang="ja-JP" altLang="en-US" sz="1200"/>
            <a:t>　　・利用者に対する日常的な健康管理</a:t>
          </a:r>
          <a:endParaRPr kumimoji="1" lang="en-US" altLang="ja-JP" sz="1200"/>
        </a:p>
        <a:p>
          <a:r>
            <a:rPr kumimoji="1" lang="ja-JP" altLang="en-US" sz="1200"/>
            <a:t>　　・通常時及び特に利用者の状態悪化時における医療機関（主治医）との</a:t>
          </a:r>
          <a:endParaRPr kumimoji="1" lang="en-US" altLang="ja-JP" sz="1200"/>
        </a:p>
        <a:p>
          <a:r>
            <a:rPr kumimoji="1" lang="ja-JP" altLang="en-US" sz="1200"/>
            <a:t>　　　連絡・調整</a:t>
          </a:r>
          <a:endParaRPr kumimoji="1" lang="en-US" altLang="ja-JP" sz="1200"/>
        </a:p>
        <a:p>
          <a:r>
            <a:rPr kumimoji="1" lang="ja-JP" altLang="en-US" sz="1200"/>
            <a:t>　　</a:t>
          </a:r>
          <a:r>
            <a:rPr kumimoji="1" lang="en-US" altLang="ja-JP" sz="1200"/>
            <a:t>※</a:t>
          </a:r>
          <a:r>
            <a:rPr kumimoji="1" lang="ja-JP" altLang="en-US" sz="1200"/>
            <a:t>単に「オンコール体制」をとるだけでは算定不可</a:t>
          </a:r>
          <a:endParaRPr kumimoji="1" lang="en-US" altLang="ja-JP" sz="1200"/>
        </a:p>
        <a:p>
          <a:endParaRPr kumimoji="1" lang="en-US" altLang="ja-JP" sz="800"/>
        </a:p>
        <a:p>
          <a:r>
            <a:rPr kumimoji="1" lang="ja-JP" altLang="en-US" sz="1200" b="1"/>
            <a:t>○「重度化した場合における対応に係る指針」の作成</a:t>
          </a:r>
          <a:endParaRPr kumimoji="1" lang="en-US" altLang="ja-JP" sz="1200" b="1"/>
        </a:p>
        <a:p>
          <a:r>
            <a:rPr kumimoji="1" lang="ja-JP" altLang="en-US" sz="1200"/>
            <a:t>　　盛り込むべき項目例</a:t>
          </a:r>
          <a:endParaRPr kumimoji="1" lang="en-US" altLang="ja-JP" sz="1200"/>
        </a:p>
        <a:p>
          <a:r>
            <a:rPr kumimoji="1" lang="ja-JP" altLang="en-US" sz="1200"/>
            <a:t>　　①急性期における医師や医療機関との連携体制</a:t>
          </a:r>
          <a:endParaRPr kumimoji="1" lang="en-US" altLang="ja-JP" sz="1200"/>
        </a:p>
        <a:p>
          <a:r>
            <a:rPr kumimoji="1" lang="ja-JP" altLang="en-US" sz="1200"/>
            <a:t>　　②入院期間中における</a:t>
          </a:r>
          <a:r>
            <a:rPr kumimoji="1" lang="en-US" altLang="ja-JP" sz="1200"/>
            <a:t>GH</a:t>
          </a:r>
          <a:r>
            <a:rPr kumimoji="1" lang="ja-JP" altLang="en-US" sz="1200"/>
            <a:t>における家賃や食材料費の取扱い　など</a:t>
          </a:r>
          <a:endParaRPr kumimoji="1" lang="en-US" altLang="ja-JP" sz="1200"/>
        </a:p>
        <a:p>
          <a:r>
            <a:rPr kumimoji="1" lang="ja-JP" altLang="en-US" sz="1200"/>
            <a:t>　　</a:t>
          </a:r>
          <a:r>
            <a:rPr kumimoji="1" lang="en-US" altLang="ja-JP" sz="1200"/>
            <a:t>※</a:t>
          </a:r>
          <a:r>
            <a:rPr kumimoji="1" lang="ja-JP" altLang="en-US" sz="1200"/>
            <a:t>重要事項説明書に盛り込むなど、書面として整備し、利用者の入居に</a:t>
          </a:r>
          <a:endParaRPr kumimoji="1" lang="en-US" altLang="ja-JP" sz="1200"/>
        </a:p>
        <a:p>
          <a:r>
            <a:rPr kumimoji="1" lang="ja-JP" altLang="en-US" sz="1200"/>
            <a:t>　　　</a:t>
          </a:r>
          <a:r>
            <a:rPr kumimoji="1" lang="ja-JP" altLang="en-US" sz="1200" baseline="0"/>
            <a:t>  </a:t>
          </a:r>
          <a:r>
            <a:rPr kumimoji="1" lang="ja-JP" altLang="en-US" sz="1200"/>
            <a:t>際して説明しておくことが重要</a:t>
          </a:r>
          <a:endParaRPr kumimoji="1" lang="en-US" altLang="ja-JP" sz="1200"/>
        </a:p>
        <a:p>
          <a:endParaRPr kumimoji="1" lang="ja-JP" altLang="en-US" sz="1200"/>
        </a:p>
      </xdr:txBody>
    </xdr:sp>
    <xdr:clientData/>
  </xdr:twoCellAnchor>
  <xdr:twoCellAnchor>
    <xdr:from>
      <xdr:col>0</xdr:col>
      <xdr:colOff>611884</xdr:colOff>
      <xdr:row>20</xdr:row>
      <xdr:rowOff>6</xdr:rowOff>
    </xdr:from>
    <xdr:to>
      <xdr:col>1</xdr:col>
      <xdr:colOff>219073</xdr:colOff>
      <xdr:row>21</xdr:row>
      <xdr:rowOff>76204</xdr:rowOff>
    </xdr:to>
    <xdr:sp macro="" textlink="">
      <xdr:nvSpPr>
        <xdr:cNvPr id="6" name="屈折矢印 5">
          <a:extLst>
            <a:ext uri="{FF2B5EF4-FFF2-40B4-BE49-F238E27FC236}">
              <a16:creationId xmlns:a16="http://schemas.microsoft.com/office/drawing/2014/main" id="{00000000-0008-0000-1500-000006000000}"/>
            </a:ext>
          </a:extLst>
        </xdr:cNvPr>
        <xdr:cNvSpPr/>
      </xdr:nvSpPr>
      <xdr:spPr>
        <a:xfrm rot="5400000">
          <a:off x="634555" y="3406335"/>
          <a:ext cx="247648" cy="292989"/>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85725</xdr:colOff>
      <xdr:row>46</xdr:row>
      <xdr:rowOff>19050</xdr:rowOff>
    </xdr:from>
    <xdr:to>
      <xdr:col>8</xdr:col>
      <xdr:colOff>638175</xdr:colOff>
      <xdr:row>61</xdr:row>
      <xdr:rowOff>114300</xdr:rowOff>
    </xdr:to>
    <xdr:sp macro="" textlink="">
      <xdr:nvSpPr>
        <xdr:cNvPr id="7" name="正方形/長方形 7">
          <a:extLst>
            <a:ext uri="{FF2B5EF4-FFF2-40B4-BE49-F238E27FC236}">
              <a16:creationId xmlns:a16="http://schemas.microsoft.com/office/drawing/2014/main" id="{00000000-0008-0000-1500-000007000000}"/>
            </a:ext>
          </a:extLst>
        </xdr:cNvPr>
        <xdr:cNvSpPr>
          <a:spLocks noChangeArrowheads="1"/>
        </xdr:cNvSpPr>
      </xdr:nvSpPr>
      <xdr:spPr bwMode="auto">
        <a:xfrm>
          <a:off x="85725" y="7905750"/>
          <a:ext cx="6038850" cy="2667000"/>
        </a:xfrm>
        <a:prstGeom prst="rect">
          <a:avLst/>
        </a:prstGeom>
        <a:solidFill>
          <a:srgbClr val="B7DEE8"/>
        </a:solidFill>
        <a:ln w="57150" cmpd="dbl" algn="ctr">
          <a:solidFill>
            <a:srgbClr val="385D8A"/>
          </a:solidFill>
          <a:miter lim="800000"/>
          <a:headEnd/>
          <a:tailEnd/>
        </a:ln>
      </xdr:spPr>
    </xdr:sp>
    <xdr:clientData/>
  </xdr:twoCellAnchor>
  <xdr:twoCellAnchor>
    <xdr:from>
      <xdr:col>0</xdr:col>
      <xdr:colOff>85725</xdr:colOff>
      <xdr:row>44</xdr:row>
      <xdr:rowOff>152400</xdr:rowOff>
    </xdr:from>
    <xdr:to>
      <xdr:col>4</xdr:col>
      <xdr:colOff>19050</xdr:colOff>
      <xdr:row>46</xdr:row>
      <xdr:rowOff>142875</xdr:rowOff>
    </xdr:to>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85725" y="7696200"/>
          <a:ext cx="2676525" cy="333375"/>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 lastClr="FFFFFF"/>
              </a:solidFill>
              <a:effectLst/>
              <a:uLnTx/>
              <a:uFillTx/>
              <a:latin typeface="HGP創英角ﾎﾟｯﾌﾟ体" panose="040B0A00000000000000" pitchFamily="50" charset="-128"/>
              <a:ea typeface="HGP創英角ﾎﾟｯﾌﾟ体" panose="040B0A00000000000000" pitchFamily="50" charset="-128"/>
            </a:rPr>
            <a:t>添 付 書 類</a:t>
          </a:r>
        </a:p>
      </xdr:txBody>
    </xdr:sp>
    <xdr:clientData/>
  </xdr:twoCellAnchor>
  <xdr:twoCellAnchor>
    <xdr:from>
      <xdr:col>0</xdr:col>
      <xdr:colOff>219075</xdr:colOff>
      <xdr:row>47</xdr:row>
      <xdr:rowOff>114301</xdr:rowOff>
    </xdr:from>
    <xdr:to>
      <xdr:col>8</xdr:col>
      <xdr:colOff>457200</xdr:colOff>
      <xdr:row>60</xdr:row>
      <xdr:rowOff>161925</xdr:rowOff>
    </xdr:to>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219075" y="8172451"/>
          <a:ext cx="5724525" cy="227647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effectLst/>
              <a:latin typeface="+mn-lt"/>
              <a:ea typeface="+mn-ea"/>
              <a:cs typeface="+mn-cs"/>
            </a:rPr>
            <a:t>別紙１７には、</a:t>
          </a:r>
          <a:r>
            <a:rPr kumimoji="1" lang="ja-JP" altLang="ja-JP" sz="1200">
              <a:effectLst/>
              <a:latin typeface="+mn-lt"/>
              <a:ea typeface="+mn-ea"/>
              <a:cs typeface="+mn-cs"/>
            </a:rPr>
            <a:t>以下の</a:t>
          </a:r>
          <a:r>
            <a:rPr kumimoji="1" lang="ja-JP" altLang="en-US" sz="1200">
              <a:effectLst/>
              <a:latin typeface="+mn-lt"/>
              <a:ea typeface="+mn-ea"/>
              <a:cs typeface="+mn-cs"/>
            </a:rPr>
            <a:t>書類の添付が必要です</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○事業所の職員として配置した看護師の資格証明証の写し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または</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　 訪問看護ステーション等と締結した契約書等の写し</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○重度化した場合における対応に関する指針</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mn-lt"/>
              <a:ea typeface="+mn-ea"/>
            </a:rPr>
            <a:t>○職員配置状況確認調査票</a:t>
          </a:r>
          <a:endPar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FBE73288-08A2-46BA-B3A1-4251BFDA8752}"/>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FCE7BADF-0C1E-40AF-AFD2-61C3469E0537}"/>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78C19356-449D-432C-87C3-AA2A4F02BB64}"/>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A2DC1D75-C123-4904-BC18-61CE079EB7CA}"/>
            </a:ext>
          </a:extLst>
        </xdr:cNvPr>
        <xdr:cNvSpPr/>
      </xdr:nvSpPr>
      <xdr:spPr>
        <a:xfrm>
          <a:off x="8213515" y="422546"/>
          <a:ext cx="2102244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C249662-6500-4048-8E8B-AEEDB1476E38}"/>
            </a:ext>
          </a:extLst>
        </xdr:cNvPr>
        <xdr:cNvSpPr/>
      </xdr:nvSpPr>
      <xdr:spPr>
        <a:xfrm>
          <a:off x="38054280" y="44986"/>
          <a:ext cx="2681508"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B881FFB7-8148-4D55-A0EE-4AC44A8FE258}"/>
            </a:ext>
          </a:extLst>
        </xdr:cNvPr>
        <xdr:cNvSpPr/>
      </xdr:nvSpPr>
      <xdr:spPr>
        <a:xfrm flipV="1">
          <a:off x="25156544" y="8109664"/>
          <a:ext cx="3429916" cy="32608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 Id="rId1" Type="http://schemas.openxmlformats.org/officeDocument/2006/relationships/externalLinkPath" Target="/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B2:B6" totalsRowShown="0" dataDxfId="100" dataCellStyle="標準_③-２加算様式（就労）_くりた作成分(１０月提示）指定申請関係様式（案）改訂版_新体制届けなおしんぐ">
  <autoFilter ref="B2:B6" xr:uid="{00000000-0009-0000-0100-000001000000}"/>
  <tableColumns count="1">
    <tableColumn id="1" xr3:uid="{00000000-0010-0000-0000-000001000000}" name="手帳の種類" dataDxfId="99" dataCellStyle="標準_③-２加算様式（就労）_くりた作成分(１０月提示）指定申請関係様式（案）改訂版_新体制届けなおしんぐ"/>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テーブル3" displayName="テーブル3" ref="D2:D6" totalsRowShown="0">
  <autoFilter ref="D2:D6" xr:uid="{00000000-0009-0000-0100-000003000000}"/>
  <tableColumns count="1">
    <tableColumn id="1" xr3:uid="{00000000-0010-0000-0100-000001000000}" name="手帳の等級"/>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23E15-F014-4297-B721-FCDD6357E361}">
  <sheetPr>
    <tabColor theme="0"/>
    <pageSetUpPr fitToPage="1"/>
  </sheetPr>
  <dimension ref="A1:F74"/>
  <sheetViews>
    <sheetView view="pageBreakPreview" zoomScaleNormal="100" zoomScaleSheetLayoutView="100" workbookViewId="0">
      <pane ySplit="3" topLeftCell="A9" activePane="bottomLeft" state="frozen"/>
      <selection activeCell="E23" sqref="E23:H23"/>
      <selection pane="bottomLeft" activeCell="B24" sqref="B24:D24"/>
    </sheetView>
  </sheetViews>
  <sheetFormatPr defaultRowHeight="14.25" x14ac:dyDescent="0.15"/>
  <cols>
    <col min="1" max="1" width="4.25" style="2" customWidth="1"/>
    <col min="2" max="2" width="12.125" style="2" customWidth="1"/>
    <col min="3" max="3" width="6.75" style="2" customWidth="1"/>
    <col min="4" max="4" width="49.125" style="1102" customWidth="1"/>
    <col min="5" max="5" width="10.875" style="1102" customWidth="1"/>
    <col min="6" max="6" width="14.625" style="1102" customWidth="1"/>
    <col min="7" max="16384" width="9" style="1102"/>
  </cols>
  <sheetData>
    <row r="1" spans="1:6" ht="21" customHeight="1" x14ac:dyDescent="0.15">
      <c r="A1" s="1267" t="s">
        <v>1487</v>
      </c>
      <c r="B1" s="1267"/>
      <c r="C1" s="1267"/>
      <c r="D1" s="1267"/>
      <c r="E1" s="1267"/>
      <c r="F1" s="1267"/>
    </row>
    <row r="2" spans="1:6" ht="18" customHeight="1" x14ac:dyDescent="0.15">
      <c r="A2" s="1268" t="s">
        <v>1488</v>
      </c>
      <c r="B2" s="1268"/>
      <c r="C2" s="1268"/>
      <c r="D2" s="1268"/>
      <c r="E2" s="1268"/>
      <c r="F2" s="1268"/>
    </row>
    <row r="3" spans="1:6" s="1" customFormat="1" ht="20.25" customHeight="1" x14ac:dyDescent="0.15">
      <c r="A3" s="1269" t="s">
        <v>1489</v>
      </c>
      <c r="B3" s="1270"/>
      <c r="C3" s="1270"/>
      <c r="D3" s="1270"/>
      <c r="E3" s="1103" t="s">
        <v>1490</v>
      </c>
      <c r="F3" s="1104" t="s">
        <v>1491</v>
      </c>
    </row>
    <row r="4" spans="1:6" s="1" customFormat="1" ht="21" customHeight="1" x14ac:dyDescent="0.15">
      <c r="A4" s="1271" t="s">
        <v>1492</v>
      </c>
      <c r="B4" s="1274" t="s">
        <v>1493</v>
      </c>
      <c r="C4" s="1275"/>
      <c r="D4" s="1276"/>
      <c r="E4" s="1105"/>
      <c r="F4" s="1106" t="s">
        <v>1642</v>
      </c>
    </row>
    <row r="5" spans="1:6" s="1" customFormat="1" ht="21" customHeight="1" x14ac:dyDescent="0.15">
      <c r="A5" s="1272"/>
      <c r="B5" s="1274" t="s">
        <v>1644</v>
      </c>
      <c r="C5" s="1275"/>
      <c r="D5" s="1276"/>
      <c r="E5" s="1115"/>
      <c r="F5" s="1159" t="s">
        <v>1643</v>
      </c>
    </row>
    <row r="6" spans="1:6" s="1" customFormat="1" ht="21.75" customHeight="1" x14ac:dyDescent="0.15">
      <c r="A6" s="1273"/>
      <c r="B6" s="1277" t="s">
        <v>1494</v>
      </c>
      <c r="C6" s="1278"/>
      <c r="D6" s="1279"/>
      <c r="E6" s="1107"/>
      <c r="F6" s="1108" t="s">
        <v>1641</v>
      </c>
    </row>
    <row r="7" spans="1:6" s="1" customFormat="1" ht="21.75" customHeight="1" x14ac:dyDescent="0.15">
      <c r="A7" s="1271" t="s">
        <v>1495</v>
      </c>
      <c r="B7" s="1285" t="s">
        <v>1496</v>
      </c>
      <c r="C7" s="1286"/>
      <c r="D7" s="1287"/>
      <c r="E7" s="1109"/>
      <c r="F7" s="1110"/>
    </row>
    <row r="8" spans="1:6" s="1" customFormat="1" ht="21.75" customHeight="1" x14ac:dyDescent="0.15">
      <c r="A8" s="1272"/>
      <c r="B8" s="1280" t="s">
        <v>1497</v>
      </c>
      <c r="C8" s="1281"/>
      <c r="D8" s="1282"/>
      <c r="E8" s="1111"/>
      <c r="F8" s="1112"/>
    </row>
    <row r="9" spans="1:6" s="1" customFormat="1" ht="21.75" customHeight="1" x14ac:dyDescent="0.15">
      <c r="A9" s="1272"/>
      <c r="B9" s="1280" t="s">
        <v>15</v>
      </c>
      <c r="C9" s="1281"/>
      <c r="D9" s="1282"/>
      <c r="E9" s="1111"/>
      <c r="F9" s="1112"/>
    </row>
    <row r="10" spans="1:6" s="1" customFormat="1" ht="21.75" customHeight="1" x14ac:dyDescent="0.15">
      <c r="A10" s="1272"/>
      <c r="B10" s="1280" t="s">
        <v>1498</v>
      </c>
      <c r="C10" s="1281"/>
      <c r="D10" s="1282"/>
      <c r="E10" s="1111"/>
      <c r="F10" s="1112"/>
    </row>
    <row r="11" spans="1:6" s="1" customFormat="1" ht="21.75" customHeight="1" x14ac:dyDescent="0.15">
      <c r="A11" s="1272"/>
      <c r="B11" s="1280" t="s">
        <v>1291</v>
      </c>
      <c r="C11" s="1281"/>
      <c r="D11" s="1282"/>
      <c r="E11" s="1111"/>
      <c r="F11" s="1112"/>
    </row>
    <row r="12" spans="1:6" s="1" customFormat="1" ht="21.75" customHeight="1" x14ac:dyDescent="0.15">
      <c r="A12" s="1272"/>
      <c r="B12" s="1280" t="s">
        <v>1499</v>
      </c>
      <c r="C12" s="1281"/>
      <c r="D12" s="1282"/>
      <c r="E12" s="1111"/>
      <c r="F12" s="1112"/>
    </row>
    <row r="13" spans="1:6" s="1" customFormat="1" ht="21.75" customHeight="1" x14ac:dyDescent="0.15">
      <c r="A13" s="1272"/>
      <c r="B13" s="1280" t="s">
        <v>1500</v>
      </c>
      <c r="C13" s="1281"/>
      <c r="D13" s="1282"/>
      <c r="E13" s="1111"/>
      <c r="F13" s="1112"/>
    </row>
    <row r="14" spans="1:6" s="1" customFormat="1" ht="21.75" customHeight="1" x14ac:dyDescent="0.15">
      <c r="A14" s="1272"/>
      <c r="B14" s="1280" t="s">
        <v>1645</v>
      </c>
      <c r="C14" s="1281"/>
      <c r="D14" s="1282"/>
      <c r="E14" s="1111"/>
      <c r="F14" s="1112"/>
    </row>
    <row r="15" spans="1:6" s="1" customFormat="1" ht="21.75" customHeight="1" x14ac:dyDescent="0.15">
      <c r="A15" s="1272"/>
      <c r="B15" s="1280" t="s">
        <v>1646</v>
      </c>
      <c r="C15" s="1281"/>
      <c r="D15" s="1282"/>
      <c r="E15" s="1111"/>
      <c r="F15" s="1112"/>
    </row>
    <row r="16" spans="1:6" s="1" customFormat="1" ht="21.75" customHeight="1" x14ac:dyDescent="0.15">
      <c r="A16" s="1272"/>
      <c r="B16" s="1280" t="s">
        <v>1501</v>
      </c>
      <c r="C16" s="1281"/>
      <c r="D16" s="1282"/>
      <c r="E16" s="1111"/>
      <c r="F16" s="1112"/>
    </row>
    <row r="17" spans="1:6" s="1" customFormat="1" ht="21.75" customHeight="1" x14ac:dyDescent="0.15">
      <c r="A17" s="1272"/>
      <c r="B17" s="1280" t="s">
        <v>1502</v>
      </c>
      <c r="C17" s="1281"/>
      <c r="D17" s="1282"/>
      <c r="E17" s="1111"/>
      <c r="F17" s="1112"/>
    </row>
    <row r="18" spans="1:6" s="1" customFormat="1" ht="21.75" customHeight="1" x14ac:dyDescent="0.15">
      <c r="A18" s="1272"/>
      <c r="B18" s="1280" t="s">
        <v>1503</v>
      </c>
      <c r="C18" s="1281"/>
      <c r="D18" s="1282"/>
      <c r="E18" s="1111"/>
      <c r="F18" s="1112"/>
    </row>
    <row r="19" spans="1:6" s="1" customFormat="1" ht="21.75" customHeight="1" x14ac:dyDescent="0.15">
      <c r="A19" s="1272"/>
      <c r="B19" s="1280" t="s">
        <v>1504</v>
      </c>
      <c r="C19" s="1281"/>
      <c r="D19" s="1282"/>
      <c r="E19" s="1111"/>
      <c r="F19" s="1117"/>
    </row>
    <row r="20" spans="1:6" s="1" customFormat="1" ht="21.75" customHeight="1" x14ac:dyDescent="0.15">
      <c r="A20" s="1272"/>
      <c r="B20" s="1280" t="s">
        <v>1505</v>
      </c>
      <c r="C20" s="1281"/>
      <c r="D20" s="1282"/>
      <c r="E20" s="1111"/>
      <c r="F20" s="1112"/>
    </row>
    <row r="21" spans="1:6" s="1" customFormat="1" ht="21.75" customHeight="1" x14ac:dyDescent="0.15">
      <c r="A21" s="1272"/>
      <c r="B21" s="1280" t="s">
        <v>1506</v>
      </c>
      <c r="C21" s="1281"/>
      <c r="D21" s="1282"/>
      <c r="E21" s="1111"/>
      <c r="F21" s="1117"/>
    </row>
    <row r="22" spans="1:6" s="1" customFormat="1" ht="21.75" customHeight="1" x14ac:dyDescent="0.15">
      <c r="A22" s="1272"/>
      <c r="B22" s="1280" t="s">
        <v>1507</v>
      </c>
      <c r="C22" s="1281"/>
      <c r="D22" s="1282"/>
      <c r="E22" s="1111"/>
      <c r="F22" s="1113"/>
    </row>
    <row r="23" spans="1:6" s="1" customFormat="1" ht="21.75" customHeight="1" x14ac:dyDescent="0.15">
      <c r="A23" s="1283"/>
      <c r="B23" s="1291" t="s">
        <v>1508</v>
      </c>
      <c r="C23" s="1281"/>
      <c r="D23" s="1282"/>
      <c r="E23" s="1111"/>
      <c r="F23" s="1113"/>
    </row>
    <row r="24" spans="1:6" s="1" customFormat="1" ht="21.75" customHeight="1" x14ac:dyDescent="0.15">
      <c r="A24" s="1283"/>
      <c r="B24" s="1280" t="s">
        <v>1509</v>
      </c>
      <c r="C24" s="1281"/>
      <c r="D24" s="1282"/>
      <c r="E24" s="1111"/>
      <c r="F24" s="1113"/>
    </row>
    <row r="25" spans="1:6" s="1" customFormat="1" ht="21.75" customHeight="1" x14ac:dyDescent="0.15">
      <c r="A25" s="1283"/>
      <c r="B25" s="1280" t="s">
        <v>1648</v>
      </c>
      <c r="C25" s="1281"/>
      <c r="D25" s="1282"/>
      <c r="E25" s="1111"/>
      <c r="F25" s="1113"/>
    </row>
    <row r="26" spans="1:6" s="1" customFormat="1" ht="21.75" customHeight="1" x14ac:dyDescent="0.15">
      <c r="A26" s="1283"/>
      <c r="B26" s="1280" t="s">
        <v>1647</v>
      </c>
      <c r="C26" s="1281"/>
      <c r="D26" s="1282"/>
      <c r="E26" s="1111"/>
      <c r="F26" s="1113"/>
    </row>
    <row r="27" spans="1:6" s="1" customFormat="1" ht="21.75" customHeight="1" x14ac:dyDescent="0.15">
      <c r="A27" s="1283"/>
      <c r="B27" s="1280" t="s">
        <v>1510</v>
      </c>
      <c r="C27" s="1281"/>
      <c r="D27" s="1282"/>
      <c r="E27" s="1111"/>
      <c r="F27" s="1113"/>
    </row>
    <row r="28" spans="1:6" s="1" customFormat="1" ht="21.75" customHeight="1" x14ac:dyDescent="0.15">
      <c r="A28" s="1284"/>
      <c r="B28" s="1288" t="s">
        <v>1511</v>
      </c>
      <c r="C28" s="1289"/>
      <c r="D28" s="1290"/>
      <c r="E28" s="1107"/>
      <c r="F28" s="1114"/>
    </row>
    <row r="29" spans="1:6" s="1" customFormat="1" ht="21.75" customHeight="1" x14ac:dyDescent="0.15">
      <c r="A29" s="1271" t="s">
        <v>42</v>
      </c>
      <c r="B29" s="1292" t="s">
        <v>1512</v>
      </c>
      <c r="C29" s="1293"/>
      <c r="D29" s="1294"/>
      <c r="E29" s="1115"/>
      <c r="F29" s="1116"/>
    </row>
    <row r="30" spans="1:6" s="1" customFormat="1" ht="21.75" customHeight="1" x14ac:dyDescent="0.15">
      <c r="A30" s="1283"/>
      <c r="B30" s="1280" t="s">
        <v>1649</v>
      </c>
      <c r="C30" s="1281"/>
      <c r="D30" s="1282"/>
      <c r="E30" s="1111"/>
      <c r="F30" s="1112" t="s">
        <v>1513</v>
      </c>
    </row>
    <row r="31" spans="1:6" s="1" customFormat="1" ht="21.75" customHeight="1" x14ac:dyDescent="0.15">
      <c r="A31" s="1283"/>
      <c r="B31" s="1280" t="s">
        <v>1650</v>
      </c>
      <c r="C31" s="1281"/>
      <c r="D31" s="1282"/>
      <c r="E31" s="1111"/>
      <c r="F31" s="1112" t="s">
        <v>1513</v>
      </c>
    </row>
    <row r="32" spans="1:6" s="1" customFormat="1" ht="21.75" customHeight="1" x14ac:dyDescent="0.15">
      <c r="A32" s="1283"/>
      <c r="B32" s="1295" t="s">
        <v>1514</v>
      </c>
      <c r="C32" s="1296"/>
      <c r="D32" s="1297"/>
      <c r="E32" s="1111"/>
      <c r="F32" s="1117"/>
    </row>
    <row r="33" spans="1:6" s="1" customFormat="1" ht="21.75" customHeight="1" x14ac:dyDescent="0.15">
      <c r="A33" s="1283"/>
      <c r="B33" s="1295" t="s">
        <v>1515</v>
      </c>
      <c r="C33" s="1296"/>
      <c r="D33" s="1297"/>
      <c r="E33" s="1111"/>
      <c r="F33" s="1117"/>
    </row>
    <row r="34" spans="1:6" s="1" customFormat="1" ht="21.75" customHeight="1" x14ac:dyDescent="0.15">
      <c r="A34" s="1283"/>
      <c r="B34" s="1295" t="s">
        <v>1516</v>
      </c>
      <c r="C34" s="1296"/>
      <c r="D34" s="1297"/>
      <c r="E34" s="1111"/>
      <c r="F34" s="1117"/>
    </row>
    <row r="35" spans="1:6" s="1" customFormat="1" ht="21.75" customHeight="1" x14ac:dyDescent="0.15">
      <c r="A35" s="1283"/>
      <c r="B35" s="1280" t="s">
        <v>1651</v>
      </c>
      <c r="C35" s="1281"/>
      <c r="D35" s="1282"/>
      <c r="E35" s="1111"/>
      <c r="F35" s="1112" t="s">
        <v>1513</v>
      </c>
    </row>
    <row r="36" spans="1:6" s="1" customFormat="1" ht="21.75" customHeight="1" x14ac:dyDescent="0.15">
      <c r="A36" s="1283"/>
      <c r="B36" s="1280" t="s">
        <v>1652</v>
      </c>
      <c r="C36" s="1281"/>
      <c r="D36" s="1282"/>
      <c r="E36" s="1111"/>
      <c r="F36" s="1112" t="s">
        <v>1513</v>
      </c>
    </row>
    <row r="37" spans="1:6" s="1" customFormat="1" ht="21.75" customHeight="1" x14ac:dyDescent="0.15">
      <c r="A37" s="1283"/>
      <c r="B37" s="1295" t="s">
        <v>1517</v>
      </c>
      <c r="C37" s="1296"/>
      <c r="D37" s="1297"/>
      <c r="E37" s="1111"/>
      <c r="F37" s="1112" t="s">
        <v>1513</v>
      </c>
    </row>
    <row r="38" spans="1:6" s="1" customFormat="1" ht="21.75" customHeight="1" x14ac:dyDescent="0.15">
      <c r="A38" s="1283"/>
      <c r="B38" s="1295" t="s">
        <v>1518</v>
      </c>
      <c r="C38" s="1296"/>
      <c r="D38" s="1297"/>
      <c r="E38" s="1111"/>
      <c r="F38" s="1118"/>
    </row>
    <row r="39" spans="1:6" s="1" customFormat="1" ht="21.75" customHeight="1" x14ac:dyDescent="0.15">
      <c r="A39" s="1283"/>
      <c r="B39" s="1295" t="s">
        <v>1519</v>
      </c>
      <c r="C39" s="1296"/>
      <c r="D39" s="1297"/>
      <c r="E39" s="1111"/>
      <c r="F39" s="1118"/>
    </row>
    <row r="40" spans="1:6" s="1" customFormat="1" ht="21.75" customHeight="1" x14ac:dyDescent="0.15">
      <c r="A40" s="1283"/>
      <c r="B40" s="1280" t="s">
        <v>1653</v>
      </c>
      <c r="C40" s="1281"/>
      <c r="D40" s="1282"/>
      <c r="E40" s="1111"/>
      <c r="F40" s="1112" t="s">
        <v>1513</v>
      </c>
    </row>
    <row r="41" spans="1:6" s="1" customFormat="1" ht="21.75" customHeight="1" x14ac:dyDescent="0.15">
      <c r="A41" s="1283"/>
      <c r="B41" s="1280" t="s">
        <v>1654</v>
      </c>
      <c r="C41" s="1281"/>
      <c r="D41" s="1282"/>
      <c r="E41" s="1111"/>
      <c r="F41" s="1112" t="s">
        <v>1513</v>
      </c>
    </row>
    <row r="42" spans="1:6" s="1" customFormat="1" ht="21.75" customHeight="1" x14ac:dyDescent="0.15">
      <c r="A42" s="1283"/>
      <c r="B42" s="1280" t="s">
        <v>1520</v>
      </c>
      <c r="C42" s="1281"/>
      <c r="D42" s="1282"/>
      <c r="E42" s="1111"/>
      <c r="F42" s="1112"/>
    </row>
    <row r="43" spans="1:6" s="1" customFormat="1" ht="21.75" customHeight="1" x14ac:dyDescent="0.15">
      <c r="A43" s="1283"/>
      <c r="B43" s="1295" t="s">
        <v>1521</v>
      </c>
      <c r="C43" s="1296"/>
      <c r="D43" s="1297"/>
      <c r="E43" s="1111"/>
      <c r="F43" s="1112" t="s">
        <v>1522</v>
      </c>
    </row>
    <row r="44" spans="1:6" s="1" customFormat="1" ht="21.75" customHeight="1" x14ac:dyDescent="0.15">
      <c r="A44" s="1283"/>
      <c r="B44" s="1280" t="s">
        <v>1523</v>
      </c>
      <c r="C44" s="1281"/>
      <c r="D44" s="1282"/>
      <c r="E44" s="1111"/>
      <c r="F44" s="1112" t="s">
        <v>1513</v>
      </c>
    </row>
    <row r="45" spans="1:6" s="1" customFormat="1" ht="21.75" customHeight="1" x14ac:dyDescent="0.15">
      <c r="A45" s="1283"/>
      <c r="B45" s="1280" t="s">
        <v>1524</v>
      </c>
      <c r="C45" s="1281"/>
      <c r="D45" s="1282"/>
      <c r="E45" s="1111"/>
      <c r="F45" s="1112" t="s">
        <v>1513</v>
      </c>
    </row>
    <row r="46" spans="1:6" s="1" customFormat="1" ht="21.75" customHeight="1" x14ac:dyDescent="0.15">
      <c r="A46" s="1283"/>
      <c r="B46" s="1280" t="s">
        <v>1525</v>
      </c>
      <c r="C46" s="1281"/>
      <c r="D46" s="1282"/>
      <c r="E46" s="1111"/>
      <c r="F46" s="1112"/>
    </row>
    <row r="47" spans="1:6" s="1" customFormat="1" ht="21.75" customHeight="1" x14ac:dyDescent="0.15">
      <c r="A47" s="1283"/>
      <c r="B47" s="1280" t="s">
        <v>1655</v>
      </c>
      <c r="C47" s="1281"/>
      <c r="D47" s="1282"/>
      <c r="E47" s="1111"/>
      <c r="F47" s="1112" t="s">
        <v>1513</v>
      </c>
    </row>
    <row r="48" spans="1:6" s="1" customFormat="1" ht="21.75" customHeight="1" x14ac:dyDescent="0.15">
      <c r="A48" s="1283"/>
      <c r="B48" s="1295" t="s">
        <v>1526</v>
      </c>
      <c r="C48" s="1296"/>
      <c r="D48" s="1297"/>
      <c r="E48" s="1111"/>
      <c r="F48" s="1112"/>
    </row>
    <row r="49" spans="1:6" s="1" customFormat="1" ht="21.75" customHeight="1" x14ac:dyDescent="0.15">
      <c r="A49" s="1284"/>
      <c r="B49" s="1305" t="s">
        <v>1527</v>
      </c>
      <c r="C49" s="1306"/>
      <c r="D49" s="1307"/>
      <c r="E49" s="1107"/>
      <c r="F49" s="1119" t="s">
        <v>1513</v>
      </c>
    </row>
    <row r="50" spans="1:6" s="1" customFormat="1" ht="21.75" customHeight="1" x14ac:dyDescent="0.15">
      <c r="A50" s="1271" t="s">
        <v>10</v>
      </c>
      <c r="B50" s="1274" t="s">
        <v>1712</v>
      </c>
      <c r="C50" s="1275"/>
      <c r="D50" s="1276"/>
      <c r="E50" s="1105"/>
      <c r="F50" s="1120"/>
    </row>
    <row r="51" spans="1:6" s="1" customFormat="1" ht="21.75" customHeight="1" x14ac:dyDescent="0.15">
      <c r="A51" s="1272"/>
      <c r="B51" s="1285" t="s">
        <v>1713</v>
      </c>
      <c r="C51" s="1286"/>
      <c r="D51" s="1287"/>
      <c r="E51" s="1105"/>
      <c r="F51" s="1120"/>
    </row>
    <row r="52" spans="1:6" s="1" customFormat="1" ht="21.75" customHeight="1" x14ac:dyDescent="0.15">
      <c r="A52" s="1272"/>
      <c r="B52" s="1280" t="s">
        <v>573</v>
      </c>
      <c r="C52" s="1281"/>
      <c r="D52" s="1282"/>
      <c r="E52" s="1111"/>
      <c r="F52" s="1112"/>
    </row>
    <row r="53" spans="1:6" s="1" customFormat="1" ht="21.75" customHeight="1" x14ac:dyDescent="0.15">
      <c r="A53" s="1272"/>
      <c r="B53" s="1298" t="s">
        <v>1528</v>
      </c>
      <c r="C53" s="1299"/>
      <c r="D53" s="1300"/>
      <c r="E53" s="1111"/>
      <c r="F53" s="1112"/>
    </row>
    <row r="54" spans="1:6" s="1" customFormat="1" ht="21.75" customHeight="1" x14ac:dyDescent="0.15">
      <c r="A54" s="1272"/>
      <c r="B54" s="1280" t="s">
        <v>1529</v>
      </c>
      <c r="C54" s="1281"/>
      <c r="D54" s="1282"/>
      <c r="E54" s="1111"/>
      <c r="F54" s="1117"/>
    </row>
    <row r="55" spans="1:6" s="1" customFormat="1" ht="21.75" customHeight="1" x14ac:dyDescent="0.15">
      <c r="A55" s="1272"/>
      <c r="B55" s="1280" t="s">
        <v>1530</v>
      </c>
      <c r="C55" s="1281"/>
      <c r="D55" s="1282"/>
      <c r="E55" s="1111"/>
      <c r="F55" s="1117"/>
    </row>
    <row r="56" spans="1:6" s="1" customFormat="1" ht="21.75" customHeight="1" x14ac:dyDescent="0.15">
      <c r="A56" s="1272"/>
      <c r="B56" s="1295" t="s">
        <v>1531</v>
      </c>
      <c r="C56" s="1296"/>
      <c r="D56" s="1297"/>
      <c r="E56" s="1121"/>
      <c r="F56" s="1118" t="s">
        <v>1532</v>
      </c>
    </row>
    <row r="57" spans="1:6" s="1" customFormat="1" ht="21.75" customHeight="1" x14ac:dyDescent="0.15">
      <c r="A57" s="1273"/>
      <c r="B57" s="1288" t="s">
        <v>1533</v>
      </c>
      <c r="C57" s="1289"/>
      <c r="D57" s="1290"/>
      <c r="E57" s="1107"/>
      <c r="F57" s="1119"/>
    </row>
    <row r="58" spans="1:6" s="1" customFormat="1" ht="7.5" customHeight="1" x14ac:dyDescent="0.15">
      <c r="A58" s="1122"/>
      <c r="B58" s="1122"/>
      <c r="C58" s="1122"/>
      <c r="D58" s="1123"/>
    </row>
    <row r="59" spans="1:6" ht="25.5" customHeight="1" x14ac:dyDescent="0.15">
      <c r="B59" s="1" t="s">
        <v>1534</v>
      </c>
      <c r="C59" s="1"/>
      <c r="D59" s="1"/>
      <c r="E59" s="1"/>
      <c r="F59" s="1"/>
    </row>
    <row r="60" spans="1:6" x14ac:dyDescent="0.15">
      <c r="B60" s="1304" t="s">
        <v>1535</v>
      </c>
      <c r="C60" s="1304"/>
      <c r="D60" s="1304"/>
      <c r="E60" s="1304"/>
      <c r="F60" s="1304"/>
    </row>
    <row r="61" spans="1:6" ht="21" customHeight="1" x14ac:dyDescent="0.15">
      <c r="B61" s="1124" t="s">
        <v>1536</v>
      </c>
      <c r="C61" s="1301"/>
      <c r="D61" s="1302"/>
      <c r="E61" s="1302"/>
      <c r="F61" s="1303"/>
    </row>
    <row r="62" spans="1:6" ht="21" customHeight="1" x14ac:dyDescent="0.15">
      <c r="B62" s="1124" t="s">
        <v>1537</v>
      </c>
      <c r="C62" s="1301"/>
      <c r="D62" s="1302"/>
      <c r="E62" s="1302"/>
      <c r="F62" s="1303"/>
    </row>
    <row r="63" spans="1:6" ht="21" customHeight="1" x14ac:dyDescent="0.15">
      <c r="B63" s="1124" t="s">
        <v>1538</v>
      </c>
      <c r="C63" s="1301"/>
      <c r="D63" s="1302"/>
      <c r="E63" s="1302"/>
      <c r="F63" s="1303"/>
    </row>
    <row r="64" spans="1:6" ht="21" customHeight="1" x14ac:dyDescent="0.15">
      <c r="B64" s="1124" t="s">
        <v>1539</v>
      </c>
      <c r="C64" s="1301"/>
      <c r="D64" s="1302"/>
      <c r="E64" s="1302"/>
      <c r="F64" s="1303"/>
    </row>
    <row r="65" spans="2:6" ht="21" customHeight="1" x14ac:dyDescent="0.15">
      <c r="B65" s="1124" t="s">
        <v>1540</v>
      </c>
      <c r="C65" s="1301"/>
      <c r="D65" s="1302"/>
      <c r="E65" s="1302"/>
      <c r="F65" s="1303"/>
    </row>
    <row r="66" spans="2:6" x14ac:dyDescent="0.15">
      <c r="D66" s="1125" t="s">
        <v>1541</v>
      </c>
    </row>
    <row r="67" spans="2:6" x14ac:dyDescent="0.15">
      <c r="D67" s="1125"/>
    </row>
    <row r="68" spans="2:6" x14ac:dyDescent="0.15">
      <c r="D68" s="1125"/>
    </row>
    <row r="69" spans="2:6" x14ac:dyDescent="0.15">
      <c r="D69" s="1125"/>
    </row>
    <row r="70" spans="2:6" x14ac:dyDescent="0.15">
      <c r="D70" s="1125"/>
    </row>
    <row r="71" spans="2:6" x14ac:dyDescent="0.15">
      <c r="D71" s="1125"/>
    </row>
    <row r="72" spans="2:6" x14ac:dyDescent="0.15">
      <c r="D72" s="1125"/>
    </row>
    <row r="73" spans="2:6" x14ac:dyDescent="0.15">
      <c r="D73" s="1125" t="s">
        <v>1541</v>
      </c>
    </row>
    <row r="74" spans="2:6" x14ac:dyDescent="0.15">
      <c r="D74" s="1125"/>
    </row>
  </sheetData>
  <mergeCells count="67">
    <mergeCell ref="C61:F61"/>
    <mergeCell ref="B44:D44"/>
    <mergeCell ref="B45:D45"/>
    <mergeCell ref="B37:D37"/>
    <mergeCell ref="B38:D38"/>
    <mergeCell ref="B39:D39"/>
    <mergeCell ref="B41:D41"/>
    <mergeCell ref="B42:D42"/>
    <mergeCell ref="C62:F62"/>
    <mergeCell ref="C63:F63"/>
    <mergeCell ref="C64:F64"/>
    <mergeCell ref="C65:F65"/>
    <mergeCell ref="B5:D5"/>
    <mergeCell ref="B14:D14"/>
    <mergeCell ref="B25:D25"/>
    <mergeCell ref="B55:D55"/>
    <mergeCell ref="B56:D56"/>
    <mergeCell ref="B57:D57"/>
    <mergeCell ref="B60:F60"/>
    <mergeCell ref="B49:D49"/>
    <mergeCell ref="B46:D46"/>
    <mergeCell ref="B47:D47"/>
    <mergeCell ref="B48:D48"/>
    <mergeCell ref="B43:D43"/>
    <mergeCell ref="A50:A57"/>
    <mergeCell ref="B50:D50"/>
    <mergeCell ref="B52:D52"/>
    <mergeCell ref="B53:D53"/>
    <mergeCell ref="B54:D54"/>
    <mergeCell ref="B51:D51"/>
    <mergeCell ref="A29:A49"/>
    <mergeCell ref="B29:D29"/>
    <mergeCell ref="B30:D30"/>
    <mergeCell ref="B32:D32"/>
    <mergeCell ref="B33:D33"/>
    <mergeCell ref="B34:D34"/>
    <mergeCell ref="B36:D36"/>
    <mergeCell ref="B31:D31"/>
    <mergeCell ref="B35:D35"/>
    <mergeCell ref="B40:D40"/>
    <mergeCell ref="B27:D27"/>
    <mergeCell ref="B28:D28"/>
    <mergeCell ref="B22:D22"/>
    <mergeCell ref="B23:D23"/>
    <mergeCell ref="B24:D24"/>
    <mergeCell ref="B12:D12"/>
    <mergeCell ref="B13:D13"/>
    <mergeCell ref="B15:D15"/>
    <mergeCell ref="A7:A28"/>
    <mergeCell ref="B7:D7"/>
    <mergeCell ref="B8:D8"/>
    <mergeCell ref="B9:D9"/>
    <mergeCell ref="B10:D10"/>
    <mergeCell ref="B11:D11"/>
    <mergeCell ref="B19:D19"/>
    <mergeCell ref="B20:D20"/>
    <mergeCell ref="B21:D21"/>
    <mergeCell ref="B16:D16"/>
    <mergeCell ref="B17:D17"/>
    <mergeCell ref="B18:D18"/>
    <mergeCell ref="B26:D26"/>
    <mergeCell ref="A1:F1"/>
    <mergeCell ref="A2:F2"/>
    <mergeCell ref="A3:D3"/>
    <mergeCell ref="A4:A6"/>
    <mergeCell ref="B4:D4"/>
    <mergeCell ref="B6:D6"/>
  </mergeCells>
  <phoneticPr fontId="9"/>
  <hyperlinks>
    <hyperlink ref="B4:D4" location="指定申請書!A1" display="指定申請書" xr:uid="{19ECABFB-4EC7-427D-A01C-EC285CEB669D}"/>
    <hyperlink ref="B6:D6" location="'3　付表１２'!A1" display="指定に係る記載事項" xr:uid="{666DF29E-87CE-4C03-B683-AB752C3596E9}"/>
    <hyperlink ref="B5:D5" location="'別表　事業所一覧'!A1" display="事業所一覧" xr:uid="{F9FA4D6C-7C0D-4C0D-B0B4-C0FCC586A0B1}"/>
    <hyperlink ref="B7:D7" location="介護給付費等の算定に係る体制等状況一覧表!A1" display="介護給付費等算定の算定に係る体制等状況一覧表（ユニットごと）" xr:uid="{E1FF4876-D230-4529-A829-A683D13524CE}"/>
    <hyperlink ref="B8:D8" location="'別紙３-１福祉専門職員配置等加算'!A1" display="福祉専門職員配置等加算に関する届出書及び各種資格証明書の写し又は実務経験証明書" xr:uid="{0F04EFC6-E148-4077-8DC8-A7B8C28C4FEB}"/>
    <hyperlink ref="B9:D9" location="共同生活援助に係る体制!A1" display="共同生活援助に係る体制" xr:uid="{E16D248F-4753-4A00-81A7-880572313276}"/>
    <hyperlink ref="B10:D10" location="'29-２夜間支援等体制加算（共同生活援助）'!A1" display="夜間支援等体制加算届出書" xr:uid="{908D7312-BBE3-4373-B691-EA04C9E111CC}"/>
    <hyperlink ref="B11:D11" location="別紙56通勤者生活支援加算!A1" display="通勤者生活支援加算に係る体制" xr:uid="{03E73A17-4E9B-4A75-9560-51DE4DE51290}"/>
    <hyperlink ref="B12:D12" location="'別紙15医療連携体制加算（Ⅶ)・医療連携体制加算（Ⅸ）'!A1" display="医療連携体制加算（Ⅶ）に関する届出書及び看護師の資格証明書の写し及び重度化した場合における対応に関する指針" xr:uid="{C02F8D4C-A11A-4D9E-9064-383D6433B320}"/>
    <hyperlink ref="B13:D13" location="'別紙８-３重度障害者支援加算（共同生活援助）'!A1" display="重度障害者支援加算に係る届出書" xr:uid="{519329BF-8F31-4DD2-9905-056746ED8079}"/>
    <hyperlink ref="B15:D15" location="'別紙６-２視覚・聴覚言語障害者支援体制加算（Ⅱ）'!A1" display="視覚・聴覚言語障害者支援体制加算Ⅱ届出書" xr:uid="{E741EAB9-7163-4D1F-87F2-0523390FF732}"/>
    <hyperlink ref="B14:D14" location="'別紙６-１視覚・聴覚言語障害者支援体制加算（Ⅰ）'!A1" display="視覚・聴覚言語障害者支援体制加算届出書" xr:uid="{532A7A42-D068-4FF4-945C-A9D9F785B161}"/>
    <hyperlink ref="B16:D16" location="別紙12地域生活移行個別支援特別加算!A1" display="地域生活移行個別支援特別加算に係る体制" xr:uid="{7B2BC9BF-186E-43DE-A3A7-3700C1C0D906}"/>
    <hyperlink ref="B17:D17" location="別紙５常勤看護職員等配置加算・看護職員配置加算!A1" display="看護職員配置加算に関する届出書" xr:uid="{F3C5327C-C094-4A2A-8092-BFB1EBBB10AF}"/>
    <hyperlink ref="B18:D18" location="別紙13精神障害者地域移行特別加算!A1" display="精神障害者地域移行特別加算に関する届出書及び各種資格証明書" xr:uid="{2530EFCC-11D3-45A4-BE33-8B65F6220BB0}"/>
    <hyperlink ref="B19:D19" location="'別紙39医療的ケア対応支援加算（共同生活援助）'!A1" display="医療的ケア対応支援加算" xr:uid="{DEF0EB69-3019-496E-BD8B-2F2B154AB9F5}"/>
    <hyperlink ref="B20:D20" location="別紙14強度行動障害者地域移行特別加算!A1" display="強度行動障害者地域移行特別加算に係る届出書及び各種修了証" xr:uid="{913A1757-8298-4990-A450-9A19718E4314}"/>
    <hyperlink ref="B21:D21" location="別紙41強度行動障害者体験利用加算!A1" display="強度行動障害者体験利用加算に係る届出書及び各種修了証" xr:uid="{A777E6D8-FAEB-457B-934C-85833E7C8229}"/>
    <hyperlink ref="B22:D22" location="'別紙38夜勤職員加配加算（共同生活援助）'!A1" display="夜勤職員加配加算に関する届出書（日中サービス支援型のみ）" xr:uid="{91EDCECC-EDAF-4D38-9083-33787673DB34}"/>
    <hyperlink ref="B23:D23" location="'別紙40自立生活支援加算（Ⅲ）（移行支援住居の届出）'!A1" display="自立生活支援加算（Ⅲ）に関する届出書" xr:uid="{D8EB77DF-30A5-4A62-BEA4-50BF4503C257}"/>
    <hyperlink ref="B24:D24" location="'別紙37人員配置体制加算（共同生活援助）'!A1" display="人員配置体制加算に関する届出書" xr:uid="{4DD1D28E-C90E-4FA3-9C8E-331A420BCD74}"/>
    <hyperlink ref="B26:D26" location="別紙24退居後ピアサポート実施加算!A1" display="退居後ピアサポート実施加算に関する届出書" xr:uid="{C61DB9DF-761E-426F-940E-0149D57A2649}"/>
    <hyperlink ref="B25:D25" location="'別紙23-１ピアサポート実施加算（共同生活援助）'!A1" display="ピアサポート実施加算に関する届出書、退居後ピアサポート実施加算に関する届出書" xr:uid="{9DF36956-164D-4BB6-B277-A59D1E086E7F}"/>
    <hyperlink ref="B27:D27" location="別紙22障害者支援施設等感染対策向上加算!A1" display="障害者支援施設等感染対策向上加算に関する届出書" xr:uid="{7025ED30-ACB9-41DF-9B12-009A6E2CA324}"/>
    <hyperlink ref="B28:D28" location="別紙７高次脳機能障害者支援体制加算!A1" display="高次脳機能障害者支援体制加算に関する届出書" xr:uid="{27FF9F14-05E7-4C8A-B456-FF3ACF89D383}"/>
    <hyperlink ref="B30:D30" location="平面図!A1" display="建物の構造概要及び平面図並びに設備の概要" xr:uid="{0284ED58-31A1-4315-800C-1DB51190956E}"/>
    <hyperlink ref="B31:D31" location="設備・備品一覧!A1" display="設備の概要" xr:uid="{01427C72-5283-46B4-858B-AAA08F1FC374}"/>
    <hyperlink ref="B35:D35" location="管理者経歴書!A1" display="事業所の管理者経歴書" xr:uid="{D26995E4-B3F4-4F15-A143-658D44B87C3A}"/>
    <hyperlink ref="B36:D36" location="サービス管理責任者経歴書!A1" display="事業所のサービス管理責任者の経歴書" xr:uid="{B72566C1-1B98-490E-8332-F6B69652D70E}"/>
    <hyperlink ref="B40:D40" location="世話人経歴書!A1" display="事業所の世話人の経歴書" xr:uid="{FCACFAF7-63AE-4540-BA58-94CF4F7C7EE0}"/>
    <hyperlink ref="B41:D41" location="生活支援員経歴書!A1" display="事業所の生活支援員の経歴書" xr:uid="{6C1938CA-564A-4E6F-B338-86955144AEF8}"/>
    <hyperlink ref="B42:D42" location="'勤務形態一覧表（共同生活援助・介護サービス包括型）'!A1" display="勤務体制表（職員配置状況調査表）" xr:uid="{5AF797FC-EEDE-4333-B6B1-A4341EB293D0}"/>
    <hyperlink ref="B44:D44" location="'（標準様式２）苦情解決措置の概要'!A1" display="利用者からの苦情を解決するために講ずる措置の概要" xr:uid="{DE1A7998-A1AA-43CD-8A5B-E1EBE3A0D0B1}"/>
    <hyperlink ref="B45:D45" location="'（標準様式１）主たる障害特定理由'!A1" display="主たる対象者を特定する理由書" xr:uid="{BD476AB7-98CE-4545-AA9D-C9375E1E8CEC}"/>
    <hyperlink ref="B46:D46" location="協力医療機関!A1" display="協力医療機関の名称及び診療科名並びに当該協力医療機関との契約の内容" xr:uid="{66513AA3-F8C8-43B6-8E2E-167392BCADAC}"/>
    <hyperlink ref="B47:D47" location="'標準様式３（誓約書）'!A1" display="３６条第３項各号非該当誓約書" xr:uid="{FFA9BD56-23C1-427A-A9B2-356652B71D7D}"/>
    <hyperlink ref="B50:D50" location="'３８　事業開始届'!A1" display="事業開始届、事業計画書" xr:uid="{5D942546-47E4-4CCC-8B14-43B021A38341}"/>
    <hyperlink ref="B51:D51" location="'３９　収支予算書'!A1" display="収支予算書" xr:uid="{F96FCB84-DB59-42FB-A9E1-4DB87D67B620}"/>
    <hyperlink ref="B52:D52" location="耐震化に関する調査票!A1" display="共同生活援助事業所における耐震化に関する調査票" xr:uid="{040DE518-7FF7-4C11-A1C9-D521E97C01CA}"/>
    <hyperlink ref="B53:D53" location="消防関係状況確認書!A1" display="消防関係状況確認書" xr:uid="{8EB99465-D9FF-4493-A2A2-46D4AD02A5AB}"/>
    <hyperlink ref="B54:D54" location="メールアドレス登録票!A1" display="メールアドレス登録票" xr:uid="{7B594DD6-CCCD-4ADD-B44C-F87492BC9886}"/>
    <hyperlink ref="B57:D57" location="業務管理体制変更届!A1" display="業務管理体制の届出（該当する場合のみ）" xr:uid="{173F3296-2E07-41C8-B3CF-BA0A79539384}"/>
    <hyperlink ref="B55:D55" location="'４３　社会・労働保険加入状況確認票'!A1" display="社会保険及び労働保険への加入状況にかかる確認票及び各種保険の加入状況証明の書類の写し" xr:uid="{10FC3B7F-6A0A-4EC5-B915-AC941A2BFDBA}"/>
  </hyperlinks>
  <printOptions horizontalCentered="1" verticalCentered="1"/>
  <pageMargins left="0.59055118110236227" right="0.59055118110236227" top="0.27559055118110237" bottom="0.19685039370078741" header="0.51181102362204722" footer="0.31496062992125984"/>
  <pageSetup paperSize="9" scale="59" orientation="portrait" horizontalDpi="4294967293"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663C-AF9E-46E3-BC60-74D0AECFEBB6}">
  <dimension ref="A1:L56"/>
  <sheetViews>
    <sheetView view="pageBreakPreview" zoomScale="110" zoomScaleNormal="100" zoomScaleSheetLayoutView="110" workbookViewId="0">
      <selection activeCell="M19" sqref="M19"/>
    </sheetView>
  </sheetViews>
  <sheetFormatPr defaultRowHeight="13.5" x14ac:dyDescent="0.15"/>
  <cols>
    <col min="1" max="1" width="1.875" style="5" customWidth="1"/>
    <col min="2" max="2" width="10.125" style="5" customWidth="1"/>
    <col min="3" max="3" width="3.625" style="5" customWidth="1"/>
    <col min="4" max="4" width="18.75" style="5" customWidth="1"/>
    <col min="5" max="5" width="21.25" style="5" customWidth="1"/>
    <col min="6" max="12" width="12.625" style="5" customWidth="1"/>
    <col min="13" max="13" width="9" style="5"/>
    <col min="14" max="14" width="9" style="5" customWidth="1"/>
    <col min="15" max="256" width="9" style="5"/>
    <col min="257" max="257" width="1.875" style="5" customWidth="1"/>
    <col min="258" max="258" width="10.125" style="5" customWidth="1"/>
    <col min="259" max="259" width="3.625" style="5" customWidth="1"/>
    <col min="260" max="260" width="18.75" style="5" customWidth="1"/>
    <col min="261" max="261" width="21.25" style="5" customWidth="1"/>
    <col min="262" max="266" width="12.625" style="5" customWidth="1"/>
    <col min="267" max="512" width="9" style="5"/>
    <col min="513" max="513" width="1.875" style="5" customWidth="1"/>
    <col min="514" max="514" width="10.125" style="5" customWidth="1"/>
    <col min="515" max="515" width="3.625" style="5" customWidth="1"/>
    <col min="516" max="516" width="18.75" style="5" customWidth="1"/>
    <col min="517" max="517" width="21.25" style="5" customWidth="1"/>
    <col min="518" max="522" width="12.625" style="5" customWidth="1"/>
    <col min="523" max="768" width="9" style="5"/>
    <col min="769" max="769" width="1.875" style="5" customWidth="1"/>
    <col min="770" max="770" width="10.125" style="5" customWidth="1"/>
    <col min="771" max="771" width="3.625" style="5" customWidth="1"/>
    <col min="772" max="772" width="18.75" style="5" customWidth="1"/>
    <col min="773" max="773" width="21.25" style="5" customWidth="1"/>
    <col min="774" max="778" width="12.625" style="5" customWidth="1"/>
    <col min="779" max="1024" width="9" style="5"/>
    <col min="1025" max="1025" width="1.875" style="5" customWidth="1"/>
    <col min="1026" max="1026" width="10.125" style="5" customWidth="1"/>
    <col min="1027" max="1027" width="3.625" style="5" customWidth="1"/>
    <col min="1028" max="1028" width="18.75" style="5" customWidth="1"/>
    <col min="1029" max="1029" width="21.25" style="5" customWidth="1"/>
    <col min="1030" max="1034" width="12.625" style="5" customWidth="1"/>
    <col min="1035" max="1280" width="9" style="5"/>
    <col min="1281" max="1281" width="1.875" style="5" customWidth="1"/>
    <col min="1282" max="1282" width="10.125" style="5" customWidth="1"/>
    <col min="1283" max="1283" width="3.625" style="5" customWidth="1"/>
    <col min="1284" max="1284" width="18.75" style="5" customWidth="1"/>
    <col min="1285" max="1285" width="21.25" style="5" customWidth="1"/>
    <col min="1286" max="1290" width="12.625" style="5" customWidth="1"/>
    <col min="1291" max="1536" width="9" style="5"/>
    <col min="1537" max="1537" width="1.875" style="5" customWidth="1"/>
    <col min="1538" max="1538" width="10.125" style="5" customWidth="1"/>
    <col min="1539" max="1539" width="3.625" style="5" customWidth="1"/>
    <col min="1540" max="1540" width="18.75" style="5" customWidth="1"/>
    <col min="1541" max="1541" width="21.25" style="5" customWidth="1"/>
    <col min="1542" max="1546" width="12.625" style="5" customWidth="1"/>
    <col min="1547" max="1792" width="9" style="5"/>
    <col min="1793" max="1793" width="1.875" style="5" customWidth="1"/>
    <col min="1794" max="1794" width="10.125" style="5" customWidth="1"/>
    <col min="1795" max="1795" width="3.625" style="5" customWidth="1"/>
    <col min="1796" max="1796" width="18.75" style="5" customWidth="1"/>
    <col min="1797" max="1797" width="21.25" style="5" customWidth="1"/>
    <col min="1798" max="1802" width="12.625" style="5" customWidth="1"/>
    <col min="1803" max="2048" width="9" style="5"/>
    <col min="2049" max="2049" width="1.875" style="5" customWidth="1"/>
    <col min="2050" max="2050" width="10.125" style="5" customWidth="1"/>
    <col min="2051" max="2051" width="3.625" style="5" customWidth="1"/>
    <col min="2052" max="2052" width="18.75" style="5" customWidth="1"/>
    <col min="2053" max="2053" width="21.25" style="5" customWidth="1"/>
    <col min="2054" max="2058" width="12.625" style="5" customWidth="1"/>
    <col min="2059" max="2304" width="9" style="5"/>
    <col min="2305" max="2305" width="1.875" style="5" customWidth="1"/>
    <col min="2306" max="2306" width="10.125" style="5" customWidth="1"/>
    <col min="2307" max="2307" width="3.625" style="5" customWidth="1"/>
    <col min="2308" max="2308" width="18.75" style="5" customWidth="1"/>
    <col min="2309" max="2309" width="21.25" style="5" customWidth="1"/>
    <col min="2310" max="2314" width="12.625" style="5" customWidth="1"/>
    <col min="2315" max="2560" width="9" style="5"/>
    <col min="2561" max="2561" width="1.875" style="5" customWidth="1"/>
    <col min="2562" max="2562" width="10.125" style="5" customWidth="1"/>
    <col min="2563" max="2563" width="3.625" style="5" customWidth="1"/>
    <col min="2564" max="2564" width="18.75" style="5" customWidth="1"/>
    <col min="2565" max="2565" width="21.25" style="5" customWidth="1"/>
    <col min="2566" max="2570" width="12.625" style="5" customWidth="1"/>
    <col min="2571" max="2816" width="9" style="5"/>
    <col min="2817" max="2817" width="1.875" style="5" customWidth="1"/>
    <col min="2818" max="2818" width="10.125" style="5" customWidth="1"/>
    <col min="2819" max="2819" width="3.625" style="5" customWidth="1"/>
    <col min="2820" max="2820" width="18.75" style="5" customWidth="1"/>
    <col min="2821" max="2821" width="21.25" style="5" customWidth="1"/>
    <col min="2822" max="2826" width="12.625" style="5" customWidth="1"/>
    <col min="2827" max="3072" width="9" style="5"/>
    <col min="3073" max="3073" width="1.875" style="5" customWidth="1"/>
    <col min="3074" max="3074" width="10.125" style="5" customWidth="1"/>
    <col min="3075" max="3075" width="3.625" style="5" customWidth="1"/>
    <col min="3076" max="3076" width="18.75" style="5" customWidth="1"/>
    <col min="3077" max="3077" width="21.25" style="5" customWidth="1"/>
    <col min="3078" max="3082" width="12.625" style="5" customWidth="1"/>
    <col min="3083" max="3328" width="9" style="5"/>
    <col min="3329" max="3329" width="1.875" style="5" customWidth="1"/>
    <col min="3330" max="3330" width="10.125" style="5" customWidth="1"/>
    <col min="3331" max="3331" width="3.625" style="5" customWidth="1"/>
    <col min="3332" max="3332" width="18.75" style="5" customWidth="1"/>
    <col min="3333" max="3333" width="21.25" style="5" customWidth="1"/>
    <col min="3334" max="3338" width="12.625" style="5" customWidth="1"/>
    <col min="3339" max="3584" width="9" style="5"/>
    <col min="3585" max="3585" width="1.875" style="5" customWidth="1"/>
    <col min="3586" max="3586" width="10.125" style="5" customWidth="1"/>
    <col min="3587" max="3587" width="3.625" style="5" customWidth="1"/>
    <col min="3588" max="3588" width="18.75" style="5" customWidth="1"/>
    <col min="3589" max="3589" width="21.25" style="5" customWidth="1"/>
    <col min="3590" max="3594" width="12.625" style="5" customWidth="1"/>
    <col min="3595" max="3840" width="9" style="5"/>
    <col min="3841" max="3841" width="1.875" style="5" customWidth="1"/>
    <col min="3842" max="3842" width="10.125" style="5" customWidth="1"/>
    <col min="3843" max="3843" width="3.625" style="5" customWidth="1"/>
    <col min="3844" max="3844" width="18.75" style="5" customWidth="1"/>
    <col min="3845" max="3845" width="21.25" style="5" customWidth="1"/>
    <col min="3846" max="3850" width="12.625" style="5" customWidth="1"/>
    <col min="3851" max="4096" width="9" style="5"/>
    <col min="4097" max="4097" width="1.875" style="5" customWidth="1"/>
    <col min="4098" max="4098" width="10.125" style="5" customWidth="1"/>
    <col min="4099" max="4099" width="3.625" style="5" customWidth="1"/>
    <col min="4100" max="4100" width="18.75" style="5" customWidth="1"/>
    <col min="4101" max="4101" width="21.25" style="5" customWidth="1"/>
    <col min="4102" max="4106" width="12.625" style="5" customWidth="1"/>
    <col min="4107" max="4352" width="9" style="5"/>
    <col min="4353" max="4353" width="1.875" style="5" customWidth="1"/>
    <col min="4354" max="4354" width="10.125" style="5" customWidth="1"/>
    <col min="4355" max="4355" width="3.625" style="5" customWidth="1"/>
    <col min="4356" max="4356" width="18.75" style="5" customWidth="1"/>
    <col min="4357" max="4357" width="21.25" style="5" customWidth="1"/>
    <col min="4358" max="4362" width="12.625" style="5" customWidth="1"/>
    <col min="4363" max="4608" width="9" style="5"/>
    <col min="4609" max="4609" width="1.875" style="5" customWidth="1"/>
    <col min="4610" max="4610" width="10.125" style="5" customWidth="1"/>
    <col min="4611" max="4611" width="3.625" style="5" customWidth="1"/>
    <col min="4612" max="4612" width="18.75" style="5" customWidth="1"/>
    <col min="4613" max="4613" width="21.25" style="5" customWidth="1"/>
    <col min="4614" max="4618" width="12.625" style="5" customWidth="1"/>
    <col min="4619" max="4864" width="9" style="5"/>
    <col min="4865" max="4865" width="1.875" style="5" customWidth="1"/>
    <col min="4866" max="4866" width="10.125" style="5" customWidth="1"/>
    <col min="4867" max="4867" width="3.625" style="5" customWidth="1"/>
    <col min="4868" max="4868" width="18.75" style="5" customWidth="1"/>
    <col min="4869" max="4869" width="21.25" style="5" customWidth="1"/>
    <col min="4870" max="4874" width="12.625" style="5" customWidth="1"/>
    <col min="4875" max="5120" width="9" style="5"/>
    <col min="5121" max="5121" width="1.875" style="5" customWidth="1"/>
    <col min="5122" max="5122" width="10.125" style="5" customWidth="1"/>
    <col min="5123" max="5123" width="3.625" style="5" customWidth="1"/>
    <col min="5124" max="5124" width="18.75" style="5" customWidth="1"/>
    <col min="5125" max="5125" width="21.25" style="5" customWidth="1"/>
    <col min="5126" max="5130" width="12.625" style="5" customWidth="1"/>
    <col min="5131" max="5376" width="9" style="5"/>
    <col min="5377" max="5377" width="1.875" style="5" customWidth="1"/>
    <col min="5378" max="5378" width="10.125" style="5" customWidth="1"/>
    <col min="5379" max="5379" width="3.625" style="5" customWidth="1"/>
    <col min="5380" max="5380" width="18.75" style="5" customWidth="1"/>
    <col min="5381" max="5381" width="21.25" style="5" customWidth="1"/>
    <col min="5382" max="5386" width="12.625" style="5" customWidth="1"/>
    <col min="5387" max="5632" width="9" style="5"/>
    <col min="5633" max="5633" width="1.875" style="5" customWidth="1"/>
    <col min="5634" max="5634" width="10.125" style="5" customWidth="1"/>
    <col min="5635" max="5635" width="3.625" style="5" customWidth="1"/>
    <col min="5636" max="5636" width="18.75" style="5" customWidth="1"/>
    <col min="5637" max="5637" width="21.25" style="5" customWidth="1"/>
    <col min="5638" max="5642" width="12.625" style="5" customWidth="1"/>
    <col min="5643" max="5888" width="9" style="5"/>
    <col min="5889" max="5889" width="1.875" style="5" customWidth="1"/>
    <col min="5890" max="5890" width="10.125" style="5" customWidth="1"/>
    <col min="5891" max="5891" width="3.625" style="5" customWidth="1"/>
    <col min="5892" max="5892" width="18.75" style="5" customWidth="1"/>
    <col min="5893" max="5893" width="21.25" style="5" customWidth="1"/>
    <col min="5894" max="5898" width="12.625" style="5" customWidth="1"/>
    <col min="5899" max="6144" width="9" style="5"/>
    <col min="6145" max="6145" width="1.875" style="5" customWidth="1"/>
    <col min="6146" max="6146" width="10.125" style="5" customWidth="1"/>
    <col min="6147" max="6147" width="3.625" style="5" customWidth="1"/>
    <col min="6148" max="6148" width="18.75" style="5" customWidth="1"/>
    <col min="6149" max="6149" width="21.25" style="5" customWidth="1"/>
    <col min="6150" max="6154" width="12.625" style="5" customWidth="1"/>
    <col min="6155" max="6400" width="9" style="5"/>
    <col min="6401" max="6401" width="1.875" style="5" customWidth="1"/>
    <col min="6402" max="6402" width="10.125" style="5" customWidth="1"/>
    <col min="6403" max="6403" width="3.625" style="5" customWidth="1"/>
    <col min="6404" max="6404" width="18.75" style="5" customWidth="1"/>
    <col min="6405" max="6405" width="21.25" style="5" customWidth="1"/>
    <col min="6406" max="6410" width="12.625" style="5" customWidth="1"/>
    <col min="6411" max="6656" width="9" style="5"/>
    <col min="6657" max="6657" width="1.875" style="5" customWidth="1"/>
    <col min="6658" max="6658" width="10.125" style="5" customWidth="1"/>
    <col min="6659" max="6659" width="3.625" style="5" customWidth="1"/>
    <col min="6660" max="6660" width="18.75" style="5" customWidth="1"/>
    <col min="6661" max="6661" width="21.25" style="5" customWidth="1"/>
    <col min="6662" max="6666" width="12.625" style="5" customWidth="1"/>
    <col min="6667" max="6912" width="9" style="5"/>
    <col min="6913" max="6913" width="1.875" style="5" customWidth="1"/>
    <col min="6914" max="6914" width="10.125" style="5" customWidth="1"/>
    <col min="6915" max="6915" width="3.625" style="5" customWidth="1"/>
    <col min="6916" max="6916" width="18.75" style="5" customWidth="1"/>
    <col min="6917" max="6917" width="21.25" style="5" customWidth="1"/>
    <col min="6918" max="6922" width="12.625" style="5" customWidth="1"/>
    <col min="6923" max="7168" width="9" style="5"/>
    <col min="7169" max="7169" width="1.875" style="5" customWidth="1"/>
    <col min="7170" max="7170" width="10.125" style="5" customWidth="1"/>
    <col min="7171" max="7171" width="3.625" style="5" customWidth="1"/>
    <col min="7172" max="7172" width="18.75" style="5" customWidth="1"/>
    <col min="7173" max="7173" width="21.25" style="5" customWidth="1"/>
    <col min="7174" max="7178" width="12.625" style="5" customWidth="1"/>
    <col min="7179" max="7424" width="9" style="5"/>
    <col min="7425" max="7425" width="1.875" style="5" customWidth="1"/>
    <col min="7426" max="7426" width="10.125" style="5" customWidth="1"/>
    <col min="7427" max="7427" width="3.625" style="5" customWidth="1"/>
    <col min="7428" max="7428" width="18.75" style="5" customWidth="1"/>
    <col min="7429" max="7429" width="21.25" style="5" customWidth="1"/>
    <col min="7430" max="7434" width="12.625" style="5" customWidth="1"/>
    <col min="7435" max="7680" width="9" style="5"/>
    <col min="7681" max="7681" width="1.875" style="5" customWidth="1"/>
    <col min="7682" max="7682" width="10.125" style="5" customWidth="1"/>
    <col min="7683" max="7683" width="3.625" style="5" customWidth="1"/>
    <col min="7684" max="7684" width="18.75" style="5" customWidth="1"/>
    <col min="7685" max="7685" width="21.25" style="5" customWidth="1"/>
    <col min="7686" max="7690" width="12.625" style="5" customWidth="1"/>
    <col min="7691" max="7936" width="9" style="5"/>
    <col min="7937" max="7937" width="1.875" style="5" customWidth="1"/>
    <col min="7938" max="7938" width="10.125" style="5" customWidth="1"/>
    <col min="7939" max="7939" width="3.625" style="5" customWidth="1"/>
    <col min="7940" max="7940" width="18.75" style="5" customWidth="1"/>
    <col min="7941" max="7941" width="21.25" style="5" customWidth="1"/>
    <col min="7942" max="7946" width="12.625" style="5" customWidth="1"/>
    <col min="7947" max="8192" width="9" style="5"/>
    <col min="8193" max="8193" width="1.875" style="5" customWidth="1"/>
    <col min="8194" max="8194" width="10.125" style="5" customWidth="1"/>
    <col min="8195" max="8195" width="3.625" style="5" customWidth="1"/>
    <col min="8196" max="8196" width="18.75" style="5" customWidth="1"/>
    <col min="8197" max="8197" width="21.25" style="5" customWidth="1"/>
    <col min="8198" max="8202" width="12.625" style="5" customWidth="1"/>
    <col min="8203" max="8448" width="9" style="5"/>
    <col min="8449" max="8449" width="1.875" style="5" customWidth="1"/>
    <col min="8450" max="8450" width="10.125" style="5" customWidth="1"/>
    <col min="8451" max="8451" width="3.625" style="5" customWidth="1"/>
    <col min="8452" max="8452" width="18.75" style="5" customWidth="1"/>
    <col min="8453" max="8453" width="21.25" style="5" customWidth="1"/>
    <col min="8454" max="8458" width="12.625" style="5" customWidth="1"/>
    <col min="8459" max="8704" width="9" style="5"/>
    <col min="8705" max="8705" width="1.875" style="5" customWidth="1"/>
    <col min="8706" max="8706" width="10.125" style="5" customWidth="1"/>
    <col min="8707" max="8707" width="3.625" style="5" customWidth="1"/>
    <col min="8708" max="8708" width="18.75" style="5" customWidth="1"/>
    <col min="8709" max="8709" width="21.25" style="5" customWidth="1"/>
    <col min="8710" max="8714" width="12.625" style="5" customWidth="1"/>
    <col min="8715" max="8960" width="9" style="5"/>
    <col min="8961" max="8961" width="1.875" style="5" customWidth="1"/>
    <col min="8962" max="8962" width="10.125" style="5" customWidth="1"/>
    <col min="8963" max="8963" width="3.625" style="5" customWidth="1"/>
    <col min="8964" max="8964" width="18.75" style="5" customWidth="1"/>
    <col min="8965" max="8965" width="21.25" style="5" customWidth="1"/>
    <col min="8966" max="8970" width="12.625" style="5" customWidth="1"/>
    <col min="8971" max="9216" width="9" style="5"/>
    <col min="9217" max="9217" width="1.875" style="5" customWidth="1"/>
    <col min="9218" max="9218" width="10.125" style="5" customWidth="1"/>
    <col min="9219" max="9219" width="3.625" style="5" customWidth="1"/>
    <col min="9220" max="9220" width="18.75" style="5" customWidth="1"/>
    <col min="9221" max="9221" width="21.25" style="5" customWidth="1"/>
    <col min="9222" max="9226" width="12.625" style="5" customWidth="1"/>
    <col min="9227" max="9472" width="9" style="5"/>
    <col min="9473" max="9473" width="1.875" style="5" customWidth="1"/>
    <col min="9474" max="9474" width="10.125" style="5" customWidth="1"/>
    <col min="9475" max="9475" width="3.625" style="5" customWidth="1"/>
    <col min="9476" max="9476" width="18.75" style="5" customWidth="1"/>
    <col min="9477" max="9477" width="21.25" style="5" customWidth="1"/>
    <col min="9478" max="9482" width="12.625" style="5" customWidth="1"/>
    <col min="9483" max="9728" width="9" style="5"/>
    <col min="9729" max="9729" width="1.875" style="5" customWidth="1"/>
    <col min="9730" max="9730" width="10.125" style="5" customWidth="1"/>
    <col min="9731" max="9731" width="3.625" style="5" customWidth="1"/>
    <col min="9732" max="9732" width="18.75" style="5" customWidth="1"/>
    <col min="9733" max="9733" width="21.25" style="5" customWidth="1"/>
    <col min="9734" max="9738" width="12.625" style="5" customWidth="1"/>
    <col min="9739" max="9984" width="9" style="5"/>
    <col min="9985" max="9985" width="1.875" style="5" customWidth="1"/>
    <col min="9986" max="9986" width="10.125" style="5" customWidth="1"/>
    <col min="9987" max="9987" width="3.625" style="5" customWidth="1"/>
    <col min="9988" max="9988" width="18.75" style="5" customWidth="1"/>
    <col min="9989" max="9989" width="21.25" style="5" customWidth="1"/>
    <col min="9990" max="9994" width="12.625" style="5" customWidth="1"/>
    <col min="9995" max="10240" width="9" style="5"/>
    <col min="10241" max="10241" width="1.875" style="5" customWidth="1"/>
    <col min="10242" max="10242" width="10.125" style="5" customWidth="1"/>
    <col min="10243" max="10243" width="3.625" style="5" customWidth="1"/>
    <col min="10244" max="10244" width="18.75" style="5" customWidth="1"/>
    <col min="10245" max="10245" width="21.25" style="5" customWidth="1"/>
    <col min="10246" max="10250" width="12.625" style="5" customWidth="1"/>
    <col min="10251" max="10496" width="9" style="5"/>
    <col min="10497" max="10497" width="1.875" style="5" customWidth="1"/>
    <col min="10498" max="10498" width="10.125" style="5" customWidth="1"/>
    <col min="10499" max="10499" width="3.625" style="5" customWidth="1"/>
    <col min="10500" max="10500" width="18.75" style="5" customWidth="1"/>
    <col min="10501" max="10501" width="21.25" style="5" customWidth="1"/>
    <col min="10502" max="10506" width="12.625" style="5" customWidth="1"/>
    <col min="10507" max="10752" width="9" style="5"/>
    <col min="10753" max="10753" width="1.875" style="5" customWidth="1"/>
    <col min="10754" max="10754" width="10.125" style="5" customWidth="1"/>
    <col min="10755" max="10755" width="3.625" style="5" customWidth="1"/>
    <col min="10756" max="10756" width="18.75" style="5" customWidth="1"/>
    <col min="10757" max="10757" width="21.25" style="5" customWidth="1"/>
    <col min="10758" max="10762" width="12.625" style="5" customWidth="1"/>
    <col min="10763" max="11008" width="9" style="5"/>
    <col min="11009" max="11009" width="1.875" style="5" customWidth="1"/>
    <col min="11010" max="11010" width="10.125" style="5" customWidth="1"/>
    <col min="11011" max="11011" width="3.625" style="5" customWidth="1"/>
    <col min="11012" max="11012" width="18.75" style="5" customWidth="1"/>
    <col min="11013" max="11013" width="21.25" style="5" customWidth="1"/>
    <col min="11014" max="11018" width="12.625" style="5" customWidth="1"/>
    <col min="11019" max="11264" width="9" style="5"/>
    <col min="11265" max="11265" width="1.875" style="5" customWidth="1"/>
    <col min="11266" max="11266" width="10.125" style="5" customWidth="1"/>
    <col min="11267" max="11267" width="3.625" style="5" customWidth="1"/>
    <col min="11268" max="11268" width="18.75" style="5" customWidth="1"/>
    <col min="11269" max="11269" width="21.25" style="5" customWidth="1"/>
    <col min="11270" max="11274" width="12.625" style="5" customWidth="1"/>
    <col min="11275" max="11520" width="9" style="5"/>
    <col min="11521" max="11521" width="1.875" style="5" customWidth="1"/>
    <col min="11522" max="11522" width="10.125" style="5" customWidth="1"/>
    <col min="11523" max="11523" width="3.625" style="5" customWidth="1"/>
    <col min="11524" max="11524" width="18.75" style="5" customWidth="1"/>
    <col min="11525" max="11525" width="21.25" style="5" customWidth="1"/>
    <col min="11526" max="11530" width="12.625" style="5" customWidth="1"/>
    <col min="11531" max="11776" width="9" style="5"/>
    <col min="11777" max="11777" width="1.875" style="5" customWidth="1"/>
    <col min="11778" max="11778" width="10.125" style="5" customWidth="1"/>
    <col min="11779" max="11779" width="3.625" style="5" customWidth="1"/>
    <col min="11780" max="11780" width="18.75" style="5" customWidth="1"/>
    <col min="11781" max="11781" width="21.25" style="5" customWidth="1"/>
    <col min="11782" max="11786" width="12.625" style="5" customWidth="1"/>
    <col min="11787" max="12032" width="9" style="5"/>
    <col min="12033" max="12033" width="1.875" style="5" customWidth="1"/>
    <col min="12034" max="12034" width="10.125" style="5" customWidth="1"/>
    <col min="12035" max="12035" width="3.625" style="5" customWidth="1"/>
    <col min="12036" max="12036" width="18.75" style="5" customWidth="1"/>
    <col min="12037" max="12037" width="21.25" style="5" customWidth="1"/>
    <col min="12038" max="12042" width="12.625" style="5" customWidth="1"/>
    <col min="12043" max="12288" width="9" style="5"/>
    <col min="12289" max="12289" width="1.875" style="5" customWidth="1"/>
    <col min="12290" max="12290" width="10.125" style="5" customWidth="1"/>
    <col min="12291" max="12291" width="3.625" style="5" customWidth="1"/>
    <col min="12292" max="12292" width="18.75" style="5" customWidth="1"/>
    <col min="12293" max="12293" width="21.25" style="5" customWidth="1"/>
    <col min="12294" max="12298" width="12.625" style="5" customWidth="1"/>
    <col min="12299" max="12544" width="9" style="5"/>
    <col min="12545" max="12545" width="1.875" style="5" customWidth="1"/>
    <col min="12546" max="12546" width="10.125" style="5" customWidth="1"/>
    <col min="12547" max="12547" width="3.625" style="5" customWidth="1"/>
    <col min="12548" max="12548" width="18.75" style="5" customWidth="1"/>
    <col min="12549" max="12549" width="21.25" style="5" customWidth="1"/>
    <col min="12550" max="12554" width="12.625" style="5" customWidth="1"/>
    <col min="12555" max="12800" width="9" style="5"/>
    <col min="12801" max="12801" width="1.875" style="5" customWidth="1"/>
    <col min="12802" max="12802" width="10.125" style="5" customWidth="1"/>
    <col min="12803" max="12803" width="3.625" style="5" customWidth="1"/>
    <col min="12804" max="12804" width="18.75" style="5" customWidth="1"/>
    <col min="12805" max="12805" width="21.25" style="5" customWidth="1"/>
    <col min="12806" max="12810" width="12.625" style="5" customWidth="1"/>
    <col min="12811" max="13056" width="9" style="5"/>
    <col min="13057" max="13057" width="1.875" style="5" customWidth="1"/>
    <col min="13058" max="13058" width="10.125" style="5" customWidth="1"/>
    <col min="13059" max="13059" width="3.625" style="5" customWidth="1"/>
    <col min="13060" max="13060" width="18.75" style="5" customWidth="1"/>
    <col min="13061" max="13061" width="21.25" style="5" customWidth="1"/>
    <col min="13062" max="13066" width="12.625" style="5" customWidth="1"/>
    <col min="13067" max="13312" width="9" style="5"/>
    <col min="13313" max="13313" width="1.875" style="5" customWidth="1"/>
    <col min="13314" max="13314" width="10.125" style="5" customWidth="1"/>
    <col min="13315" max="13315" width="3.625" style="5" customWidth="1"/>
    <col min="13316" max="13316" width="18.75" style="5" customWidth="1"/>
    <col min="13317" max="13317" width="21.25" style="5" customWidth="1"/>
    <col min="13318" max="13322" width="12.625" style="5" customWidth="1"/>
    <col min="13323" max="13568" width="9" style="5"/>
    <col min="13569" max="13569" width="1.875" style="5" customWidth="1"/>
    <col min="13570" max="13570" width="10.125" style="5" customWidth="1"/>
    <col min="13571" max="13571" width="3.625" style="5" customWidth="1"/>
    <col min="13572" max="13572" width="18.75" style="5" customWidth="1"/>
    <col min="13573" max="13573" width="21.25" style="5" customWidth="1"/>
    <col min="13574" max="13578" width="12.625" style="5" customWidth="1"/>
    <col min="13579" max="13824" width="9" style="5"/>
    <col min="13825" max="13825" width="1.875" style="5" customWidth="1"/>
    <col min="13826" max="13826" width="10.125" style="5" customWidth="1"/>
    <col min="13827" max="13827" width="3.625" style="5" customWidth="1"/>
    <col min="13828" max="13828" width="18.75" style="5" customWidth="1"/>
    <col min="13829" max="13829" width="21.25" style="5" customWidth="1"/>
    <col min="13830" max="13834" width="12.625" style="5" customWidth="1"/>
    <col min="13835" max="14080" width="9" style="5"/>
    <col min="14081" max="14081" width="1.875" style="5" customWidth="1"/>
    <col min="14082" max="14082" width="10.125" style="5" customWidth="1"/>
    <col min="14083" max="14083" width="3.625" style="5" customWidth="1"/>
    <col min="14084" max="14084" width="18.75" style="5" customWidth="1"/>
    <col min="14085" max="14085" width="21.25" style="5" customWidth="1"/>
    <col min="14086" max="14090" width="12.625" style="5" customWidth="1"/>
    <col min="14091" max="14336" width="9" style="5"/>
    <col min="14337" max="14337" width="1.875" style="5" customWidth="1"/>
    <col min="14338" max="14338" width="10.125" style="5" customWidth="1"/>
    <col min="14339" max="14339" width="3.625" style="5" customWidth="1"/>
    <col min="14340" max="14340" width="18.75" style="5" customWidth="1"/>
    <col min="14341" max="14341" width="21.25" style="5" customWidth="1"/>
    <col min="14342" max="14346" width="12.625" style="5" customWidth="1"/>
    <col min="14347" max="14592" width="9" style="5"/>
    <col min="14593" max="14593" width="1.875" style="5" customWidth="1"/>
    <col min="14594" max="14594" width="10.125" style="5" customWidth="1"/>
    <col min="14595" max="14595" width="3.625" style="5" customWidth="1"/>
    <col min="14596" max="14596" width="18.75" style="5" customWidth="1"/>
    <col min="14597" max="14597" width="21.25" style="5" customWidth="1"/>
    <col min="14598" max="14602" width="12.625" style="5" customWidth="1"/>
    <col min="14603" max="14848" width="9" style="5"/>
    <col min="14849" max="14849" width="1.875" style="5" customWidth="1"/>
    <col min="14850" max="14850" width="10.125" style="5" customWidth="1"/>
    <col min="14851" max="14851" width="3.625" style="5" customWidth="1"/>
    <col min="14852" max="14852" width="18.75" style="5" customWidth="1"/>
    <col min="14853" max="14853" width="21.25" style="5" customWidth="1"/>
    <col min="14854" max="14858" width="12.625" style="5" customWidth="1"/>
    <col min="14859" max="15104" width="9" style="5"/>
    <col min="15105" max="15105" width="1.875" style="5" customWidth="1"/>
    <col min="15106" max="15106" width="10.125" style="5" customWidth="1"/>
    <col min="15107" max="15107" width="3.625" style="5" customWidth="1"/>
    <col min="15108" max="15108" width="18.75" style="5" customWidth="1"/>
    <col min="15109" max="15109" width="21.25" style="5" customWidth="1"/>
    <col min="15110" max="15114" width="12.625" style="5" customWidth="1"/>
    <col min="15115" max="15360" width="9" style="5"/>
    <col min="15361" max="15361" width="1.875" style="5" customWidth="1"/>
    <col min="15362" max="15362" width="10.125" style="5" customWidth="1"/>
    <col min="15363" max="15363" width="3.625" style="5" customWidth="1"/>
    <col min="15364" max="15364" width="18.75" style="5" customWidth="1"/>
    <col min="15365" max="15365" width="21.25" style="5" customWidth="1"/>
    <col min="15366" max="15370" width="12.625" style="5" customWidth="1"/>
    <col min="15371" max="15616" width="9" style="5"/>
    <col min="15617" max="15617" width="1.875" style="5" customWidth="1"/>
    <col min="15618" max="15618" width="10.125" style="5" customWidth="1"/>
    <col min="15619" max="15619" width="3.625" style="5" customWidth="1"/>
    <col min="15620" max="15620" width="18.75" style="5" customWidth="1"/>
    <col min="15621" max="15621" width="21.25" style="5" customWidth="1"/>
    <col min="15622" max="15626" width="12.625" style="5" customWidth="1"/>
    <col min="15627" max="15872" width="9" style="5"/>
    <col min="15873" max="15873" width="1.875" style="5" customWidth="1"/>
    <col min="15874" max="15874" width="10.125" style="5" customWidth="1"/>
    <col min="15875" max="15875" width="3.625" style="5" customWidth="1"/>
    <col min="15876" max="15876" width="18.75" style="5" customWidth="1"/>
    <col min="15877" max="15877" width="21.25" style="5" customWidth="1"/>
    <col min="15878" max="15882" width="12.625" style="5" customWidth="1"/>
    <col min="15883" max="16128" width="9" style="5"/>
    <col min="16129" max="16129" width="1.875" style="5" customWidth="1"/>
    <col min="16130" max="16130" width="10.125" style="5" customWidth="1"/>
    <col min="16131" max="16131" width="3.625" style="5" customWidth="1"/>
    <col min="16132" max="16132" width="18.75" style="5" customWidth="1"/>
    <col min="16133" max="16133" width="21.25" style="5" customWidth="1"/>
    <col min="16134" max="16138" width="12.625" style="5" customWidth="1"/>
    <col min="16139" max="16384" width="9" style="5"/>
  </cols>
  <sheetData>
    <row r="1" spans="1:12" s="712" customFormat="1" ht="20.100000000000001" customHeight="1" x14ac:dyDescent="0.15">
      <c r="A1" s="710"/>
      <c r="B1" s="711" t="s">
        <v>1178</v>
      </c>
      <c r="C1" s="711"/>
      <c r="D1" s="711"/>
      <c r="E1" s="711"/>
      <c r="F1" s="711"/>
      <c r="G1" s="711"/>
      <c r="H1" s="711"/>
      <c r="I1" s="711"/>
      <c r="J1" s="711"/>
      <c r="K1" s="711"/>
      <c r="L1" s="711"/>
    </row>
    <row r="2" spans="1:12" s="712" customFormat="1" ht="20.100000000000001" customHeight="1" x14ac:dyDescent="0.15">
      <c r="A2" s="710"/>
      <c r="B2" s="711"/>
      <c r="C2" s="711"/>
      <c r="D2" s="711"/>
      <c r="E2" s="711"/>
      <c r="F2" s="1950"/>
      <c r="G2" s="1950"/>
      <c r="H2" s="711"/>
      <c r="I2" s="1950" t="s">
        <v>610</v>
      </c>
      <c r="J2" s="1950"/>
      <c r="K2" s="1950"/>
      <c r="L2" s="1950"/>
    </row>
    <row r="3" spans="1:12" s="712" customFormat="1" ht="20.100000000000001" customHeight="1" x14ac:dyDescent="0.15">
      <c r="A3" s="710"/>
      <c r="B3" s="711"/>
      <c r="C3" s="711"/>
      <c r="D3" s="711"/>
      <c r="E3" s="711"/>
      <c r="F3" s="713"/>
      <c r="G3" s="713"/>
      <c r="H3" s="711"/>
      <c r="I3" s="711"/>
      <c r="J3" s="711"/>
      <c r="K3" s="711"/>
      <c r="L3" s="711"/>
    </row>
    <row r="4" spans="1:12" ht="18.75" x14ac:dyDescent="0.15">
      <c r="A4" s="714"/>
      <c r="B4" s="1951" t="s">
        <v>1179</v>
      </c>
      <c r="C4" s="1951"/>
      <c r="D4" s="1951"/>
      <c r="E4" s="1951"/>
      <c r="F4" s="1951"/>
      <c r="G4" s="1951"/>
      <c r="H4" s="1951"/>
      <c r="I4" s="1951"/>
      <c r="J4" s="1951"/>
      <c r="K4" s="1951"/>
      <c r="L4" s="1951"/>
    </row>
    <row r="5" spans="1:12" ht="19.5" thickBot="1" x14ac:dyDescent="0.2">
      <c r="A5" s="714"/>
      <c r="B5" s="715"/>
      <c r="C5" s="715"/>
      <c r="D5" s="715"/>
      <c r="E5" s="715"/>
      <c r="F5" s="715"/>
      <c r="G5" s="715"/>
      <c r="H5" s="715"/>
      <c r="I5" s="715"/>
      <c r="J5" s="715"/>
      <c r="K5" s="715"/>
      <c r="L5" s="715"/>
    </row>
    <row r="6" spans="1:12" ht="30" customHeight="1" x14ac:dyDescent="0.15">
      <c r="A6" s="714"/>
      <c r="B6" s="1952" t="s">
        <v>1180</v>
      </c>
      <c r="C6" s="1953"/>
      <c r="D6" s="1954"/>
      <c r="E6" s="1955"/>
      <c r="F6" s="1955"/>
      <c r="G6" s="1955"/>
      <c r="H6" s="1955"/>
      <c r="I6" s="1955"/>
      <c r="J6" s="1956"/>
      <c r="K6" s="1956"/>
      <c r="L6" s="1957"/>
    </row>
    <row r="7" spans="1:12" ht="30" customHeight="1" thickBot="1" x14ac:dyDescent="0.2">
      <c r="A7" s="714"/>
      <c r="B7" s="1944" t="s">
        <v>54</v>
      </c>
      <c r="C7" s="1945"/>
      <c r="D7" s="1946"/>
      <c r="E7" s="1947" t="s">
        <v>1181</v>
      </c>
      <c r="F7" s="1947"/>
      <c r="G7" s="1947"/>
      <c r="H7" s="1947"/>
      <c r="I7" s="1947"/>
      <c r="J7" s="1948"/>
      <c r="K7" s="1948"/>
      <c r="L7" s="1949"/>
    </row>
    <row r="8" spans="1:12" ht="30" customHeight="1" thickBot="1" x14ac:dyDescent="0.2">
      <c r="A8" s="714"/>
      <c r="B8" s="1958" t="s">
        <v>112</v>
      </c>
      <c r="C8" s="716">
        <v>1</v>
      </c>
      <c r="D8" s="717" t="s">
        <v>113</v>
      </c>
      <c r="E8" s="1960"/>
      <c r="F8" s="1960"/>
      <c r="G8" s="1960"/>
      <c r="H8" s="1960"/>
      <c r="I8" s="1960"/>
      <c r="J8" s="1961"/>
      <c r="K8" s="1961"/>
      <c r="L8" s="1962"/>
    </row>
    <row r="9" spans="1:12" ht="30" customHeight="1" x14ac:dyDescent="0.15">
      <c r="A9" s="714"/>
      <c r="B9" s="1958"/>
      <c r="C9" s="1963">
        <v>2</v>
      </c>
      <c r="D9" s="1964" t="s">
        <v>114</v>
      </c>
      <c r="E9" s="1965" t="s">
        <v>115</v>
      </c>
      <c r="F9" s="1967" t="s">
        <v>116</v>
      </c>
      <c r="G9" s="1969" t="s">
        <v>117</v>
      </c>
      <c r="H9" s="1970"/>
      <c r="I9" s="1970"/>
      <c r="J9" s="1970"/>
      <c r="K9" s="1971"/>
      <c r="L9" s="1972" t="s">
        <v>1182</v>
      </c>
    </row>
    <row r="10" spans="1:12" ht="30" customHeight="1" x14ac:dyDescent="0.15">
      <c r="A10" s="714"/>
      <c r="B10" s="1958"/>
      <c r="C10" s="1963"/>
      <c r="D10" s="1964"/>
      <c r="E10" s="1966"/>
      <c r="F10" s="1968"/>
      <c r="G10" s="718" t="s">
        <v>1183</v>
      </c>
      <c r="H10" s="719" t="s">
        <v>1184</v>
      </c>
      <c r="I10" s="719" t="s">
        <v>1185</v>
      </c>
      <c r="J10" s="719" t="s">
        <v>608</v>
      </c>
      <c r="K10" s="720" t="s">
        <v>607</v>
      </c>
      <c r="L10" s="1973"/>
    </row>
    <row r="11" spans="1:12" ht="30" customHeight="1" x14ac:dyDescent="0.15">
      <c r="A11" s="714"/>
      <c r="B11" s="1958"/>
      <c r="C11" s="1963"/>
      <c r="D11" s="1964"/>
      <c r="E11" s="721"/>
      <c r="F11" s="722"/>
      <c r="G11" s="723"/>
      <c r="H11" s="724"/>
      <c r="I11" s="724"/>
      <c r="J11" s="724"/>
      <c r="K11" s="725"/>
      <c r="L11" s="726"/>
    </row>
    <row r="12" spans="1:12" ht="30" customHeight="1" x14ac:dyDescent="0.15">
      <c r="A12" s="714"/>
      <c r="B12" s="1958"/>
      <c r="C12" s="1963"/>
      <c r="D12" s="1964"/>
      <c r="E12" s="721"/>
      <c r="F12" s="722"/>
      <c r="G12" s="723"/>
      <c r="H12" s="724"/>
      <c r="I12" s="724"/>
      <c r="J12" s="724"/>
      <c r="K12" s="725"/>
      <c r="L12" s="726"/>
    </row>
    <row r="13" spans="1:12" ht="30" customHeight="1" x14ac:dyDescent="0.15">
      <c r="A13" s="714"/>
      <c r="B13" s="1958"/>
      <c r="C13" s="1963"/>
      <c r="D13" s="1964"/>
      <c r="E13" s="721"/>
      <c r="F13" s="722"/>
      <c r="G13" s="723"/>
      <c r="H13" s="724"/>
      <c r="I13" s="724"/>
      <c r="J13" s="724"/>
      <c r="K13" s="725"/>
      <c r="L13" s="726"/>
    </row>
    <row r="14" spans="1:12" ht="30" customHeight="1" thickBot="1" x14ac:dyDescent="0.2">
      <c r="A14" s="714"/>
      <c r="B14" s="1958"/>
      <c r="C14" s="1963"/>
      <c r="D14" s="1964"/>
      <c r="E14" s="727" t="s">
        <v>75</v>
      </c>
      <c r="F14" s="728"/>
      <c r="G14" s="729"/>
      <c r="H14" s="730"/>
      <c r="I14" s="730"/>
      <c r="J14" s="730"/>
      <c r="K14" s="731"/>
      <c r="L14" s="732"/>
    </row>
    <row r="15" spans="1:12" ht="30" customHeight="1" x14ac:dyDescent="0.15">
      <c r="A15" s="714"/>
      <c r="B15" s="1958"/>
      <c r="C15" s="1974">
        <v>3</v>
      </c>
      <c r="D15" s="1974" t="s">
        <v>1186</v>
      </c>
      <c r="E15" s="733" t="s">
        <v>118</v>
      </c>
      <c r="F15" s="1976"/>
      <c r="G15" s="1977"/>
      <c r="H15" s="1977"/>
      <c r="I15" s="1977"/>
      <c r="J15" s="1977"/>
      <c r="K15" s="1977"/>
      <c r="L15" s="1978"/>
    </row>
    <row r="16" spans="1:12" ht="30" customHeight="1" x14ac:dyDescent="0.15">
      <c r="A16" s="714"/>
      <c r="B16" s="1958"/>
      <c r="C16" s="1960"/>
      <c r="D16" s="1960"/>
      <c r="E16" s="733" t="s">
        <v>119</v>
      </c>
      <c r="F16" s="1976"/>
      <c r="G16" s="1977"/>
      <c r="H16" s="1977"/>
      <c r="I16" s="1977"/>
      <c r="J16" s="1977"/>
      <c r="K16" s="1977"/>
      <c r="L16" s="1978"/>
    </row>
    <row r="17" spans="1:12" ht="30" customHeight="1" x14ac:dyDescent="0.15">
      <c r="A17" s="714"/>
      <c r="B17" s="1958"/>
      <c r="C17" s="1960"/>
      <c r="D17" s="1960"/>
      <c r="E17" s="733" t="s">
        <v>120</v>
      </c>
      <c r="F17" s="1976"/>
      <c r="G17" s="1977"/>
      <c r="H17" s="1977"/>
      <c r="I17" s="1977"/>
      <c r="J17" s="1977"/>
      <c r="K17" s="1977"/>
      <c r="L17" s="1978"/>
    </row>
    <row r="18" spans="1:12" ht="30" customHeight="1" x14ac:dyDescent="0.15">
      <c r="A18" s="714"/>
      <c r="B18" s="1958"/>
      <c r="C18" s="1960"/>
      <c r="D18" s="1960"/>
      <c r="E18" s="733" t="s">
        <v>136</v>
      </c>
      <c r="F18" s="1976"/>
      <c r="G18" s="1977"/>
      <c r="H18" s="1977"/>
      <c r="I18" s="1977"/>
      <c r="J18" s="1977"/>
      <c r="K18" s="1977"/>
      <c r="L18" s="1978"/>
    </row>
    <row r="19" spans="1:12" ht="30" customHeight="1" x14ac:dyDescent="0.15">
      <c r="A19" s="714"/>
      <c r="B19" s="1958"/>
      <c r="C19" s="1975"/>
      <c r="D19" s="1975"/>
      <c r="E19" s="733" t="s">
        <v>137</v>
      </c>
      <c r="F19" s="1976"/>
      <c r="G19" s="1977"/>
      <c r="H19" s="1977"/>
      <c r="I19" s="1977"/>
      <c r="J19" s="1977"/>
      <c r="K19" s="1977"/>
      <c r="L19" s="1978"/>
    </row>
    <row r="20" spans="1:12" ht="30" customHeight="1" x14ac:dyDescent="0.15">
      <c r="A20" s="714"/>
      <c r="B20" s="1958"/>
      <c r="C20" s="1974">
        <v>4</v>
      </c>
      <c r="D20" s="1974" t="s">
        <v>121</v>
      </c>
      <c r="E20" s="733" t="s">
        <v>118</v>
      </c>
      <c r="F20" s="1976"/>
      <c r="G20" s="1977"/>
      <c r="H20" s="1977"/>
      <c r="I20" s="1977"/>
      <c r="J20" s="1977"/>
      <c r="K20" s="1977"/>
      <c r="L20" s="1978"/>
    </row>
    <row r="21" spans="1:12" ht="30" customHeight="1" x14ac:dyDescent="0.15">
      <c r="A21" s="714"/>
      <c r="B21" s="1958"/>
      <c r="C21" s="1960"/>
      <c r="D21" s="1960"/>
      <c r="E21" s="733" t="s">
        <v>119</v>
      </c>
      <c r="F21" s="1976"/>
      <c r="G21" s="1977"/>
      <c r="H21" s="1977"/>
      <c r="I21" s="1977"/>
      <c r="J21" s="1977"/>
      <c r="K21" s="1977"/>
      <c r="L21" s="1978"/>
    </row>
    <row r="22" spans="1:12" ht="30" customHeight="1" x14ac:dyDescent="0.15">
      <c r="A22" s="714"/>
      <c r="B22" s="1958"/>
      <c r="C22" s="1960"/>
      <c r="D22" s="1960"/>
      <c r="E22" s="733" t="s">
        <v>120</v>
      </c>
      <c r="F22" s="1976"/>
      <c r="G22" s="1977"/>
      <c r="H22" s="1977"/>
      <c r="I22" s="1977"/>
      <c r="J22" s="1977"/>
      <c r="K22" s="1977"/>
      <c r="L22" s="1978"/>
    </row>
    <row r="23" spans="1:12" ht="30" customHeight="1" x14ac:dyDescent="0.15">
      <c r="A23" s="714"/>
      <c r="B23" s="1958"/>
      <c r="C23" s="1960"/>
      <c r="D23" s="1960"/>
      <c r="E23" s="733" t="s">
        <v>136</v>
      </c>
      <c r="F23" s="1976"/>
      <c r="G23" s="1977"/>
      <c r="H23" s="1977"/>
      <c r="I23" s="1977"/>
      <c r="J23" s="1977"/>
      <c r="K23" s="1977"/>
      <c r="L23" s="1978"/>
    </row>
    <row r="24" spans="1:12" ht="30" customHeight="1" x14ac:dyDescent="0.15">
      <c r="A24" s="714"/>
      <c r="B24" s="1958"/>
      <c r="C24" s="1975"/>
      <c r="D24" s="1975"/>
      <c r="E24" s="733" t="s">
        <v>137</v>
      </c>
      <c r="F24" s="1976"/>
      <c r="G24" s="1977"/>
      <c r="H24" s="1977"/>
      <c r="I24" s="1977"/>
      <c r="J24" s="1977"/>
      <c r="K24" s="1977"/>
      <c r="L24" s="1978"/>
    </row>
    <row r="25" spans="1:12" ht="30" customHeight="1" x14ac:dyDescent="0.15">
      <c r="A25" s="714"/>
      <c r="B25" s="1958"/>
      <c r="C25" s="1974">
        <v>5</v>
      </c>
      <c r="D25" s="1974" t="s">
        <v>122</v>
      </c>
      <c r="E25" s="733" t="s">
        <v>118</v>
      </c>
      <c r="F25" s="1976"/>
      <c r="G25" s="1977"/>
      <c r="H25" s="1977"/>
      <c r="I25" s="1977"/>
      <c r="J25" s="1977"/>
      <c r="K25" s="1977"/>
      <c r="L25" s="1978"/>
    </row>
    <row r="26" spans="1:12" ht="30" customHeight="1" x14ac:dyDescent="0.15">
      <c r="A26" s="714"/>
      <c r="B26" s="1958"/>
      <c r="C26" s="1960"/>
      <c r="D26" s="1960"/>
      <c r="E26" s="733" t="s">
        <v>119</v>
      </c>
      <c r="F26" s="1976"/>
      <c r="G26" s="1977"/>
      <c r="H26" s="1977"/>
      <c r="I26" s="1977"/>
      <c r="J26" s="1977"/>
      <c r="K26" s="1977"/>
      <c r="L26" s="1978"/>
    </row>
    <row r="27" spans="1:12" ht="30" customHeight="1" x14ac:dyDescent="0.15">
      <c r="A27" s="714"/>
      <c r="B27" s="1958"/>
      <c r="C27" s="1960"/>
      <c r="D27" s="1960"/>
      <c r="E27" s="733" t="s">
        <v>120</v>
      </c>
      <c r="F27" s="1976"/>
      <c r="G27" s="1977"/>
      <c r="H27" s="1977"/>
      <c r="I27" s="1977"/>
      <c r="J27" s="1977"/>
      <c r="K27" s="1977"/>
      <c r="L27" s="1978"/>
    </row>
    <row r="28" spans="1:12" ht="30" customHeight="1" x14ac:dyDescent="0.15">
      <c r="A28" s="714"/>
      <c r="B28" s="1958"/>
      <c r="C28" s="1960"/>
      <c r="D28" s="1960"/>
      <c r="E28" s="733" t="s">
        <v>136</v>
      </c>
      <c r="F28" s="1976"/>
      <c r="G28" s="1977"/>
      <c r="H28" s="1977"/>
      <c r="I28" s="1977"/>
      <c r="J28" s="1977"/>
      <c r="K28" s="1977"/>
      <c r="L28" s="1978"/>
    </row>
    <row r="29" spans="1:12" ht="30" customHeight="1" x14ac:dyDescent="0.15">
      <c r="A29" s="714"/>
      <c r="B29" s="1958"/>
      <c r="C29" s="1975"/>
      <c r="D29" s="1975"/>
      <c r="E29" s="733" t="s">
        <v>137</v>
      </c>
      <c r="F29" s="1976"/>
      <c r="G29" s="1977"/>
      <c r="H29" s="1977"/>
      <c r="I29" s="1977"/>
      <c r="J29" s="1977"/>
      <c r="K29" s="1977"/>
      <c r="L29" s="1978"/>
    </row>
    <row r="30" spans="1:12" x14ac:dyDescent="0.15">
      <c r="A30" s="714"/>
      <c r="B30" s="1958"/>
      <c r="C30" s="1963">
        <v>6</v>
      </c>
      <c r="D30" s="1963" t="s">
        <v>123</v>
      </c>
      <c r="E30" s="1979"/>
      <c r="F30" s="1980"/>
      <c r="G30" s="1980"/>
      <c r="H30" s="1980"/>
      <c r="I30" s="1980"/>
      <c r="J30" s="1980"/>
      <c r="K30" s="1980"/>
      <c r="L30" s="1981"/>
    </row>
    <row r="31" spans="1:12" ht="36" customHeight="1" x14ac:dyDescent="0.15">
      <c r="A31" s="714"/>
      <c r="B31" s="1958"/>
      <c r="C31" s="1963"/>
      <c r="D31" s="1963"/>
      <c r="E31" s="1982"/>
      <c r="F31" s="1983"/>
      <c r="G31" s="1983"/>
      <c r="H31" s="1983"/>
      <c r="I31" s="1983"/>
      <c r="J31" s="1983"/>
      <c r="K31" s="1983"/>
      <c r="L31" s="1984"/>
    </row>
    <row r="32" spans="1:12" ht="30" customHeight="1" x14ac:dyDescent="0.15">
      <c r="A32" s="714"/>
      <c r="B32" s="1958"/>
      <c r="C32" s="1985">
        <v>7</v>
      </c>
      <c r="D32" s="1974" t="s">
        <v>6</v>
      </c>
      <c r="E32" s="1979"/>
      <c r="F32" s="1980"/>
      <c r="G32" s="1980"/>
      <c r="H32" s="1980"/>
      <c r="I32" s="1980"/>
      <c r="J32" s="1980"/>
      <c r="K32" s="1980"/>
      <c r="L32" s="1981"/>
    </row>
    <row r="33" spans="1:12" ht="30" customHeight="1" thickBot="1" x14ac:dyDescent="0.2">
      <c r="A33" s="714"/>
      <c r="B33" s="1959"/>
      <c r="C33" s="1985"/>
      <c r="D33" s="1960"/>
      <c r="E33" s="1961"/>
      <c r="F33" s="1986"/>
      <c r="G33" s="1986"/>
      <c r="H33" s="1986"/>
      <c r="I33" s="1986"/>
      <c r="J33" s="1986"/>
      <c r="K33" s="1986"/>
      <c r="L33" s="1987"/>
    </row>
    <row r="34" spans="1:12" ht="36" customHeight="1" x14ac:dyDescent="0.15">
      <c r="A34" s="714"/>
      <c r="B34" s="1965" t="s">
        <v>124</v>
      </c>
      <c r="C34" s="734">
        <v>1</v>
      </c>
      <c r="D34" s="734" t="s">
        <v>125</v>
      </c>
      <c r="E34" s="1988"/>
      <c r="F34" s="1988"/>
      <c r="G34" s="1988"/>
      <c r="H34" s="1988"/>
      <c r="I34" s="1988"/>
      <c r="J34" s="1989"/>
      <c r="K34" s="1989"/>
      <c r="L34" s="1990"/>
    </row>
    <row r="35" spans="1:12" ht="36" customHeight="1" x14ac:dyDescent="0.15">
      <c r="A35" s="714"/>
      <c r="B35" s="1966"/>
      <c r="C35" s="733">
        <v>2</v>
      </c>
      <c r="D35" s="735" t="s">
        <v>126</v>
      </c>
      <c r="E35" s="1991"/>
      <c r="F35" s="1991"/>
      <c r="G35" s="1991"/>
      <c r="H35" s="1991"/>
      <c r="I35" s="1991"/>
      <c r="J35" s="1992"/>
      <c r="K35" s="1992"/>
      <c r="L35" s="1993"/>
    </row>
    <row r="36" spans="1:12" ht="36" customHeight="1" x14ac:dyDescent="0.15">
      <c r="A36" s="714"/>
      <c r="B36" s="1966"/>
      <c r="C36" s="733">
        <v>3</v>
      </c>
      <c r="D36" s="736" t="s">
        <v>127</v>
      </c>
      <c r="E36" s="1991"/>
      <c r="F36" s="1991"/>
      <c r="G36" s="1991"/>
      <c r="H36" s="1991"/>
      <c r="I36" s="1991"/>
      <c r="J36" s="1992"/>
      <c r="K36" s="1992"/>
      <c r="L36" s="1993"/>
    </row>
    <row r="37" spans="1:12" ht="36" customHeight="1" thickBot="1" x14ac:dyDescent="0.2">
      <c r="A37" s="714"/>
      <c r="B37" s="2005"/>
      <c r="C37" s="728">
        <v>4</v>
      </c>
      <c r="D37" s="728" t="s">
        <v>6</v>
      </c>
      <c r="E37" s="1996"/>
      <c r="F37" s="1996"/>
      <c r="G37" s="1996"/>
      <c r="H37" s="1996"/>
      <c r="I37" s="1996"/>
      <c r="J37" s="1997"/>
      <c r="K37" s="1997"/>
      <c r="L37" s="1998"/>
    </row>
    <row r="38" spans="1:12" ht="30" customHeight="1" x14ac:dyDescent="0.15">
      <c r="A38" s="714"/>
      <c r="B38" s="1999" t="s">
        <v>592</v>
      </c>
      <c r="C38" s="2000">
        <v>1</v>
      </c>
      <c r="D38" s="2001" t="s">
        <v>593</v>
      </c>
      <c r="E38" s="737"/>
      <c r="F38" s="1989" t="s">
        <v>125</v>
      </c>
      <c r="G38" s="2004"/>
      <c r="H38" s="734" t="s">
        <v>594</v>
      </c>
      <c r="I38" s="1989" t="s">
        <v>125</v>
      </c>
      <c r="J38" s="2004"/>
      <c r="K38" s="738" t="s">
        <v>595</v>
      </c>
      <c r="L38" s="739" t="s">
        <v>596</v>
      </c>
    </row>
    <row r="39" spans="1:12" ht="30" customHeight="1" x14ac:dyDescent="0.15">
      <c r="A39" s="714"/>
      <c r="B39" s="1958"/>
      <c r="C39" s="1960"/>
      <c r="D39" s="2002"/>
      <c r="E39" s="1974" t="s">
        <v>597</v>
      </c>
      <c r="F39" s="1992"/>
      <c r="G39" s="1963"/>
      <c r="H39" s="733"/>
      <c r="I39" s="1992"/>
      <c r="J39" s="1963"/>
      <c r="K39" s="740"/>
      <c r="L39" s="1994"/>
    </row>
    <row r="40" spans="1:12" ht="30" customHeight="1" x14ac:dyDescent="0.15">
      <c r="A40" s="714"/>
      <c r="B40" s="1958"/>
      <c r="C40" s="1960"/>
      <c r="D40" s="2002"/>
      <c r="E40" s="1975"/>
      <c r="F40" s="1992"/>
      <c r="G40" s="1963"/>
      <c r="H40" s="733"/>
      <c r="I40" s="1992"/>
      <c r="J40" s="1963"/>
      <c r="K40" s="741"/>
      <c r="L40" s="1995"/>
    </row>
    <row r="41" spans="1:12" ht="30" customHeight="1" x14ac:dyDescent="0.15">
      <c r="A41" s="714"/>
      <c r="B41" s="1958"/>
      <c r="C41" s="1960"/>
      <c r="D41" s="2002"/>
      <c r="E41" s="1974" t="s">
        <v>598</v>
      </c>
      <c r="F41" s="1992"/>
      <c r="G41" s="1963"/>
      <c r="H41" s="733"/>
      <c r="I41" s="1992"/>
      <c r="J41" s="1963"/>
      <c r="K41" s="741"/>
      <c r="L41" s="1994"/>
    </row>
    <row r="42" spans="1:12" ht="30" customHeight="1" x14ac:dyDescent="0.15">
      <c r="A42" s="714"/>
      <c r="B42" s="1958"/>
      <c r="C42" s="1975"/>
      <c r="D42" s="2003"/>
      <c r="E42" s="1975"/>
      <c r="F42" s="1992"/>
      <c r="G42" s="1963"/>
      <c r="H42" s="733"/>
      <c r="I42" s="1992"/>
      <c r="J42" s="1963"/>
      <c r="K42" s="741"/>
      <c r="L42" s="1995"/>
    </row>
    <row r="43" spans="1:12" ht="30" customHeight="1" x14ac:dyDescent="0.15">
      <c r="A43" s="714"/>
      <c r="B43" s="1958"/>
      <c r="C43" s="1974">
        <v>2</v>
      </c>
      <c r="D43" s="2006" t="s">
        <v>599</v>
      </c>
      <c r="E43" s="742" t="s">
        <v>600</v>
      </c>
      <c r="F43" s="1992"/>
      <c r="G43" s="1964"/>
      <c r="H43" s="1964"/>
      <c r="I43" s="1964"/>
      <c r="J43" s="1964"/>
      <c r="K43" s="1964"/>
      <c r="L43" s="2007"/>
    </row>
    <row r="44" spans="1:12" ht="30" customHeight="1" x14ac:dyDescent="0.15">
      <c r="A44" s="714"/>
      <c r="B44" s="1958"/>
      <c r="C44" s="1960"/>
      <c r="D44" s="2002"/>
      <c r="E44" s="743" t="s">
        <v>601</v>
      </c>
      <c r="F44" s="1992"/>
      <c r="G44" s="1964"/>
      <c r="H44" s="1964"/>
      <c r="I44" s="1964"/>
      <c r="J44" s="1964"/>
      <c r="K44" s="1964"/>
      <c r="L44" s="2007"/>
    </row>
    <row r="45" spans="1:12" ht="30" customHeight="1" x14ac:dyDescent="0.15">
      <c r="A45" s="714"/>
      <c r="B45" s="1958"/>
      <c r="C45" s="1974">
        <v>3</v>
      </c>
      <c r="D45" s="2006" t="s">
        <v>602</v>
      </c>
      <c r="E45" s="733" t="s">
        <v>600</v>
      </c>
      <c r="F45" s="1992"/>
      <c r="G45" s="1964"/>
      <c r="H45" s="1964"/>
      <c r="I45" s="1964"/>
      <c r="J45" s="1964"/>
      <c r="K45" s="1964"/>
      <c r="L45" s="2007"/>
    </row>
    <row r="46" spans="1:12" ht="30" customHeight="1" thickBot="1" x14ac:dyDescent="0.2">
      <c r="A46" s="714"/>
      <c r="B46" s="1959"/>
      <c r="C46" s="2008"/>
      <c r="D46" s="2009"/>
      <c r="E46" s="728" t="s">
        <v>601</v>
      </c>
      <c r="F46" s="1997"/>
      <c r="G46" s="2010"/>
      <c r="H46" s="2010"/>
      <c r="I46" s="2010"/>
      <c r="J46" s="2010"/>
      <c r="K46" s="2010"/>
      <c r="L46" s="2011"/>
    </row>
    <row r="47" spans="1:12" ht="13.5" customHeight="1" x14ac:dyDescent="0.15">
      <c r="A47" s="714"/>
      <c r="B47" s="2013" t="s">
        <v>128</v>
      </c>
      <c r="C47" s="2013"/>
      <c r="D47" s="2013"/>
      <c r="E47" s="2013"/>
      <c r="F47" s="2013"/>
      <c r="G47" s="2013"/>
      <c r="H47" s="2013"/>
      <c r="I47" s="2013"/>
      <c r="J47" s="2013"/>
      <c r="K47" s="2013"/>
      <c r="L47" s="2013"/>
    </row>
    <row r="48" spans="1:12" ht="27.75" customHeight="1" x14ac:dyDescent="0.15">
      <c r="A48" s="714"/>
      <c r="B48" s="2014" t="s">
        <v>606</v>
      </c>
      <c r="C48" s="2014"/>
      <c r="D48" s="2014"/>
      <c r="E48" s="2014"/>
      <c r="F48" s="2014"/>
      <c r="G48" s="2014"/>
      <c r="H48" s="2014"/>
      <c r="I48" s="2014"/>
      <c r="J48" s="2014"/>
      <c r="K48" s="2014"/>
      <c r="L48" s="2014"/>
    </row>
    <row r="49" spans="1:12" ht="34.5" customHeight="1" x14ac:dyDescent="0.15">
      <c r="A49" s="714"/>
      <c r="B49" s="2014" t="s">
        <v>1187</v>
      </c>
      <c r="C49" s="2014"/>
      <c r="D49" s="2014"/>
      <c r="E49" s="2014"/>
      <c r="F49" s="2014"/>
      <c r="G49" s="2014"/>
      <c r="H49" s="2014"/>
      <c r="I49" s="2014"/>
      <c r="J49" s="2014"/>
      <c r="K49" s="2014"/>
      <c r="L49" s="2014"/>
    </row>
    <row r="50" spans="1:12" ht="34.5" customHeight="1" x14ac:dyDescent="0.15">
      <c r="A50" s="714"/>
      <c r="B50" s="2014" t="s">
        <v>1188</v>
      </c>
      <c r="C50" s="2014"/>
      <c r="D50" s="2014"/>
      <c r="E50" s="2014"/>
      <c r="F50" s="2014"/>
      <c r="G50" s="2014"/>
      <c r="H50" s="2014"/>
      <c r="I50" s="2014"/>
      <c r="J50" s="2014"/>
      <c r="K50" s="2014"/>
      <c r="L50" s="2014"/>
    </row>
    <row r="51" spans="1:12" ht="34.5" customHeight="1" x14ac:dyDescent="0.15">
      <c r="A51" s="714"/>
      <c r="B51" s="2014" t="s">
        <v>1189</v>
      </c>
      <c r="C51" s="2014"/>
      <c r="D51" s="2014"/>
      <c r="E51" s="2014"/>
      <c r="F51" s="2014"/>
      <c r="G51" s="2014"/>
      <c r="H51" s="2014"/>
      <c r="I51" s="2014"/>
      <c r="J51" s="2014"/>
      <c r="K51" s="2014"/>
      <c r="L51" s="2014"/>
    </row>
    <row r="52" spans="1:12" x14ac:dyDescent="0.15">
      <c r="A52" s="714"/>
      <c r="B52" s="2012" t="s">
        <v>129</v>
      </c>
      <c r="C52" s="2012"/>
      <c r="D52" s="2012"/>
      <c r="E52" s="2012"/>
      <c r="F52" s="2012"/>
      <c r="G52" s="2012"/>
      <c r="H52" s="2012"/>
      <c r="I52" s="2012"/>
      <c r="J52" s="2012"/>
      <c r="K52" s="2012"/>
      <c r="L52" s="2012"/>
    </row>
    <row r="53" spans="1:12" x14ac:dyDescent="0.15">
      <c r="A53" s="714"/>
      <c r="B53" s="2012" t="s">
        <v>130</v>
      </c>
      <c r="C53" s="2012"/>
      <c r="D53" s="2012"/>
      <c r="E53" s="2012"/>
      <c r="F53" s="2012"/>
      <c r="G53" s="2012"/>
      <c r="H53" s="2012"/>
      <c r="I53" s="2012"/>
      <c r="J53" s="2012"/>
      <c r="K53" s="2012"/>
      <c r="L53" s="2012"/>
    </row>
    <row r="54" spans="1:12" x14ac:dyDescent="0.15">
      <c r="A54" s="714"/>
      <c r="B54" s="2013" t="s">
        <v>605</v>
      </c>
      <c r="C54" s="2013"/>
      <c r="D54" s="2013"/>
      <c r="E54" s="2013"/>
      <c r="F54" s="2013"/>
      <c r="G54" s="2013"/>
      <c r="H54" s="2013"/>
      <c r="I54" s="2013"/>
      <c r="J54" s="2013"/>
      <c r="K54" s="2013"/>
      <c r="L54" s="2013"/>
    </row>
    <row r="55" spans="1:12" x14ac:dyDescent="0.15">
      <c r="A55" s="714"/>
      <c r="B55" s="2012" t="s">
        <v>604</v>
      </c>
      <c r="C55" s="2012"/>
      <c r="D55" s="2012"/>
      <c r="E55" s="2012"/>
      <c r="F55" s="2012"/>
      <c r="G55" s="2012"/>
      <c r="H55" s="2012"/>
      <c r="I55" s="2012"/>
      <c r="J55" s="2012"/>
      <c r="K55" s="2012"/>
      <c r="L55" s="2012"/>
    </row>
    <row r="56" spans="1:12" x14ac:dyDescent="0.15">
      <c r="A56" s="714"/>
      <c r="B56" s="2013" t="s">
        <v>603</v>
      </c>
      <c r="C56" s="2013"/>
      <c r="D56" s="2013"/>
      <c r="E56" s="2013"/>
      <c r="F56" s="2013"/>
      <c r="G56" s="2013"/>
      <c r="H56" s="2013"/>
      <c r="I56" s="2013"/>
      <c r="J56" s="2013"/>
      <c r="K56" s="2013"/>
      <c r="L56" s="2013"/>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9"/>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9" tint="0.59999389629810485"/>
  </sheetPr>
  <dimension ref="A4:A22"/>
  <sheetViews>
    <sheetView showGridLines="0" view="pageBreakPreview" zoomScale="90" zoomScaleNormal="100" zoomScaleSheetLayoutView="90" workbookViewId="0">
      <selection activeCell="B4" sqref="B4:L4"/>
    </sheetView>
  </sheetViews>
  <sheetFormatPr defaultRowHeight="17.25" customHeight="1" x14ac:dyDescent="0.15"/>
  <cols>
    <col min="1" max="263" width="9" style="6"/>
    <col min="264" max="264" width="49.875" style="6" customWidth="1"/>
    <col min="265" max="265" width="2.25" style="6" customWidth="1"/>
    <col min="266" max="519" width="9" style="6"/>
    <col min="520" max="520" width="49.875" style="6" customWidth="1"/>
    <col min="521" max="521" width="2.25" style="6" customWidth="1"/>
    <col min="522" max="775" width="9" style="6"/>
    <col min="776" max="776" width="49.875" style="6" customWidth="1"/>
    <col min="777" max="777" width="2.25" style="6" customWidth="1"/>
    <col min="778" max="1031" width="9" style="6"/>
    <col min="1032" max="1032" width="49.875" style="6" customWidth="1"/>
    <col min="1033" max="1033" width="2.25" style="6" customWidth="1"/>
    <col min="1034" max="1287" width="9" style="6"/>
    <col min="1288" max="1288" width="49.875" style="6" customWidth="1"/>
    <col min="1289" max="1289" width="2.25" style="6" customWidth="1"/>
    <col min="1290" max="1543" width="9" style="6"/>
    <col min="1544" max="1544" width="49.875" style="6" customWidth="1"/>
    <col min="1545" max="1545" width="2.25" style="6" customWidth="1"/>
    <col min="1546" max="1799" width="9" style="6"/>
    <col min="1800" max="1800" width="49.875" style="6" customWidth="1"/>
    <col min="1801" max="1801" width="2.25" style="6" customWidth="1"/>
    <col min="1802" max="2055" width="9" style="6"/>
    <col min="2056" max="2056" width="49.875" style="6" customWidth="1"/>
    <col min="2057" max="2057" width="2.25" style="6" customWidth="1"/>
    <col min="2058" max="2311" width="9" style="6"/>
    <col min="2312" max="2312" width="49.875" style="6" customWidth="1"/>
    <col min="2313" max="2313" width="2.25" style="6" customWidth="1"/>
    <col min="2314" max="2567" width="9" style="6"/>
    <col min="2568" max="2568" width="49.875" style="6" customWidth="1"/>
    <col min="2569" max="2569" width="2.25" style="6" customWidth="1"/>
    <col min="2570" max="2823" width="9" style="6"/>
    <col min="2824" max="2824" width="49.875" style="6" customWidth="1"/>
    <col min="2825" max="2825" width="2.25" style="6" customWidth="1"/>
    <col min="2826" max="3079" width="9" style="6"/>
    <col min="3080" max="3080" width="49.875" style="6" customWidth="1"/>
    <col min="3081" max="3081" width="2.25" style="6" customWidth="1"/>
    <col min="3082" max="3335" width="9" style="6"/>
    <col min="3336" max="3336" width="49.875" style="6" customWidth="1"/>
    <col min="3337" max="3337" width="2.25" style="6" customWidth="1"/>
    <col min="3338" max="3591" width="9" style="6"/>
    <col min="3592" max="3592" width="49.875" style="6" customWidth="1"/>
    <col min="3593" max="3593" width="2.25" style="6" customWidth="1"/>
    <col min="3594" max="3847" width="9" style="6"/>
    <col min="3848" max="3848" width="49.875" style="6" customWidth="1"/>
    <col min="3849" max="3849" width="2.25" style="6" customWidth="1"/>
    <col min="3850" max="4103" width="9" style="6"/>
    <col min="4104" max="4104" width="49.875" style="6" customWidth="1"/>
    <col min="4105" max="4105" width="2.25" style="6" customWidth="1"/>
    <col min="4106" max="4359" width="9" style="6"/>
    <col min="4360" max="4360" width="49.875" style="6" customWidth="1"/>
    <col min="4361" max="4361" width="2.25" style="6" customWidth="1"/>
    <col min="4362" max="4615" width="9" style="6"/>
    <col min="4616" max="4616" width="49.875" style="6" customWidth="1"/>
    <col min="4617" max="4617" width="2.25" style="6" customWidth="1"/>
    <col min="4618" max="4871" width="9" style="6"/>
    <col min="4872" max="4872" width="49.875" style="6" customWidth="1"/>
    <col min="4873" max="4873" width="2.25" style="6" customWidth="1"/>
    <col min="4874" max="5127" width="9" style="6"/>
    <col min="5128" max="5128" width="49.875" style="6" customWidth="1"/>
    <col min="5129" max="5129" width="2.25" style="6" customWidth="1"/>
    <col min="5130" max="5383" width="9" style="6"/>
    <col min="5384" max="5384" width="49.875" style="6" customWidth="1"/>
    <col min="5385" max="5385" width="2.25" style="6" customWidth="1"/>
    <col min="5386" max="5639" width="9" style="6"/>
    <col min="5640" max="5640" width="49.875" style="6" customWidth="1"/>
    <col min="5641" max="5641" width="2.25" style="6" customWidth="1"/>
    <col min="5642" max="5895" width="9" style="6"/>
    <col min="5896" max="5896" width="49.875" style="6" customWidth="1"/>
    <col min="5897" max="5897" width="2.25" style="6" customWidth="1"/>
    <col min="5898" max="6151" width="9" style="6"/>
    <col min="6152" max="6152" width="49.875" style="6" customWidth="1"/>
    <col min="6153" max="6153" width="2.25" style="6" customWidth="1"/>
    <col min="6154" max="6407" width="9" style="6"/>
    <col min="6408" max="6408" width="49.875" style="6" customWidth="1"/>
    <col min="6409" max="6409" width="2.25" style="6" customWidth="1"/>
    <col min="6410" max="6663" width="9" style="6"/>
    <col min="6664" max="6664" width="49.875" style="6" customWidth="1"/>
    <col min="6665" max="6665" width="2.25" style="6" customWidth="1"/>
    <col min="6666" max="6919" width="9" style="6"/>
    <col min="6920" max="6920" width="49.875" style="6" customWidth="1"/>
    <col min="6921" max="6921" width="2.25" style="6" customWidth="1"/>
    <col min="6922" max="7175" width="9" style="6"/>
    <col min="7176" max="7176" width="49.875" style="6" customWidth="1"/>
    <col min="7177" max="7177" width="2.25" style="6" customWidth="1"/>
    <col min="7178" max="7431" width="9" style="6"/>
    <col min="7432" max="7432" width="49.875" style="6" customWidth="1"/>
    <col min="7433" max="7433" width="2.25" style="6" customWidth="1"/>
    <col min="7434" max="7687" width="9" style="6"/>
    <col min="7688" max="7688" width="49.875" style="6" customWidth="1"/>
    <col min="7689" max="7689" width="2.25" style="6" customWidth="1"/>
    <col min="7690" max="7943" width="9" style="6"/>
    <col min="7944" max="7944" width="49.875" style="6" customWidth="1"/>
    <col min="7945" max="7945" width="2.25" style="6" customWidth="1"/>
    <col min="7946" max="8199" width="9" style="6"/>
    <col min="8200" max="8200" width="49.875" style="6" customWidth="1"/>
    <col min="8201" max="8201" width="2.25" style="6" customWidth="1"/>
    <col min="8202" max="8455" width="9" style="6"/>
    <col min="8456" max="8456" width="49.875" style="6" customWidth="1"/>
    <col min="8457" max="8457" width="2.25" style="6" customWidth="1"/>
    <col min="8458" max="8711" width="9" style="6"/>
    <col min="8712" max="8712" width="49.875" style="6" customWidth="1"/>
    <col min="8713" max="8713" width="2.25" style="6" customWidth="1"/>
    <col min="8714" max="8967" width="9" style="6"/>
    <col min="8968" max="8968" width="49.875" style="6" customWidth="1"/>
    <col min="8969" max="8969" width="2.25" style="6" customWidth="1"/>
    <col min="8970" max="9223" width="9" style="6"/>
    <col min="9224" max="9224" width="49.875" style="6" customWidth="1"/>
    <col min="9225" max="9225" width="2.25" style="6" customWidth="1"/>
    <col min="9226" max="9479" width="9" style="6"/>
    <col min="9480" max="9480" width="49.875" style="6" customWidth="1"/>
    <col min="9481" max="9481" width="2.25" style="6" customWidth="1"/>
    <col min="9482" max="9735" width="9" style="6"/>
    <col min="9736" max="9736" width="49.875" style="6" customWidth="1"/>
    <col min="9737" max="9737" width="2.25" style="6" customWidth="1"/>
    <col min="9738" max="9991" width="9" style="6"/>
    <col min="9992" max="9992" width="49.875" style="6" customWidth="1"/>
    <col min="9993" max="9993" width="2.25" style="6" customWidth="1"/>
    <col min="9994" max="10247" width="9" style="6"/>
    <col min="10248" max="10248" width="49.875" style="6" customWidth="1"/>
    <col min="10249" max="10249" width="2.25" style="6" customWidth="1"/>
    <col min="10250" max="10503" width="9" style="6"/>
    <col min="10504" max="10504" width="49.875" style="6" customWidth="1"/>
    <col min="10505" max="10505" width="2.25" style="6" customWidth="1"/>
    <col min="10506" max="10759" width="9" style="6"/>
    <col min="10760" max="10760" width="49.875" style="6" customWidth="1"/>
    <col min="10761" max="10761" width="2.25" style="6" customWidth="1"/>
    <col min="10762" max="11015" width="9" style="6"/>
    <col min="11016" max="11016" width="49.875" style="6" customWidth="1"/>
    <col min="11017" max="11017" width="2.25" style="6" customWidth="1"/>
    <col min="11018" max="11271" width="9" style="6"/>
    <col min="11272" max="11272" width="49.875" style="6" customWidth="1"/>
    <col min="11273" max="11273" width="2.25" style="6" customWidth="1"/>
    <col min="11274" max="11527" width="9" style="6"/>
    <col min="11528" max="11528" width="49.875" style="6" customWidth="1"/>
    <col min="11529" max="11529" width="2.25" style="6" customWidth="1"/>
    <col min="11530" max="11783" width="9" style="6"/>
    <col min="11784" max="11784" width="49.875" style="6" customWidth="1"/>
    <col min="11785" max="11785" width="2.25" style="6" customWidth="1"/>
    <col min="11786" max="12039" width="9" style="6"/>
    <col min="12040" max="12040" width="49.875" style="6" customWidth="1"/>
    <col min="12041" max="12041" width="2.25" style="6" customWidth="1"/>
    <col min="12042" max="12295" width="9" style="6"/>
    <col min="12296" max="12296" width="49.875" style="6" customWidth="1"/>
    <col min="12297" max="12297" width="2.25" style="6" customWidth="1"/>
    <col min="12298" max="12551" width="9" style="6"/>
    <col min="12552" max="12552" width="49.875" style="6" customWidth="1"/>
    <col min="12553" max="12553" width="2.25" style="6" customWidth="1"/>
    <col min="12554" max="12807" width="9" style="6"/>
    <col min="12808" max="12808" width="49.875" style="6" customWidth="1"/>
    <col min="12809" max="12809" width="2.25" style="6" customWidth="1"/>
    <col min="12810" max="13063" width="9" style="6"/>
    <col min="13064" max="13064" width="49.875" style="6" customWidth="1"/>
    <col min="13065" max="13065" width="2.25" style="6" customWidth="1"/>
    <col min="13066" max="13319" width="9" style="6"/>
    <col min="13320" max="13320" width="49.875" style="6" customWidth="1"/>
    <col min="13321" max="13321" width="2.25" style="6" customWidth="1"/>
    <col min="13322" max="13575" width="9" style="6"/>
    <col min="13576" max="13576" width="49.875" style="6" customWidth="1"/>
    <col min="13577" max="13577" width="2.25" style="6" customWidth="1"/>
    <col min="13578" max="13831" width="9" style="6"/>
    <col min="13832" max="13832" width="49.875" style="6" customWidth="1"/>
    <col min="13833" max="13833" width="2.25" style="6" customWidth="1"/>
    <col min="13834" max="14087" width="9" style="6"/>
    <col min="14088" max="14088" width="49.875" style="6" customWidth="1"/>
    <col min="14089" max="14089" width="2.25" style="6" customWidth="1"/>
    <col min="14090" max="14343" width="9" style="6"/>
    <col min="14344" max="14344" width="49.875" style="6" customWidth="1"/>
    <col min="14345" max="14345" width="2.25" style="6" customWidth="1"/>
    <col min="14346" max="14599" width="9" style="6"/>
    <col min="14600" max="14600" width="49.875" style="6" customWidth="1"/>
    <col min="14601" max="14601" width="2.25" style="6" customWidth="1"/>
    <col min="14602" max="14855" width="9" style="6"/>
    <col min="14856" max="14856" width="49.875" style="6" customWidth="1"/>
    <col min="14857" max="14857" width="2.25" style="6" customWidth="1"/>
    <col min="14858" max="15111" width="9" style="6"/>
    <col min="15112" max="15112" width="49.875" style="6" customWidth="1"/>
    <col min="15113" max="15113" width="2.25" style="6" customWidth="1"/>
    <col min="15114" max="15367" width="9" style="6"/>
    <col min="15368" max="15368" width="49.875" style="6" customWidth="1"/>
    <col min="15369" max="15369" width="2.25" style="6" customWidth="1"/>
    <col min="15370" max="15623" width="9" style="6"/>
    <col min="15624" max="15624" width="49.875" style="6" customWidth="1"/>
    <col min="15625" max="15625" width="2.25" style="6" customWidth="1"/>
    <col min="15626" max="15879" width="9" style="6"/>
    <col min="15880" max="15880" width="49.875" style="6" customWidth="1"/>
    <col min="15881" max="15881" width="2.25" style="6" customWidth="1"/>
    <col min="15882" max="16135" width="9" style="6"/>
    <col min="16136" max="16136" width="49.875" style="6" customWidth="1"/>
    <col min="16137" max="16137" width="2.25" style="6" customWidth="1"/>
    <col min="16138" max="16384" width="9" style="6"/>
  </cols>
  <sheetData>
    <row r="4" ht="9" customHeight="1" x14ac:dyDescent="0.15"/>
    <row r="22" ht="31.5" customHeight="1" x14ac:dyDescent="0.15"/>
  </sheetData>
  <phoneticPr fontId="9"/>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tabColor theme="9" tint="0.59999389629810485"/>
  </sheetPr>
  <dimension ref="A1:M19"/>
  <sheetViews>
    <sheetView tabSelected="1" view="pageBreakPreview" zoomScaleNormal="100" workbookViewId="0">
      <selection activeCell="Q7" sqref="Q7"/>
    </sheetView>
  </sheetViews>
  <sheetFormatPr defaultRowHeight="13.5" x14ac:dyDescent="0.15"/>
  <cols>
    <col min="1" max="1" width="15.125" style="10" bestFit="1" customWidth="1"/>
    <col min="2" max="2" width="13.25" style="10" customWidth="1"/>
    <col min="3" max="12" width="9" style="10"/>
    <col min="13" max="13" width="16.25" style="10" customWidth="1"/>
    <col min="14" max="256" width="9" style="10"/>
    <col min="257" max="257" width="15.125" style="10" bestFit="1" customWidth="1"/>
    <col min="258" max="258" width="13.25" style="10" customWidth="1"/>
    <col min="259" max="268" width="9" style="10"/>
    <col min="269" max="269" width="16.25" style="10" customWidth="1"/>
    <col min="270" max="512" width="9" style="10"/>
    <col min="513" max="513" width="15.125" style="10" bestFit="1" customWidth="1"/>
    <col min="514" max="514" width="13.25" style="10" customWidth="1"/>
    <col min="515" max="524" width="9" style="10"/>
    <col min="525" max="525" width="16.25" style="10" customWidth="1"/>
    <col min="526" max="768" width="9" style="10"/>
    <col min="769" max="769" width="15.125" style="10" bestFit="1" customWidth="1"/>
    <col min="770" max="770" width="13.25" style="10" customWidth="1"/>
    <col min="771" max="780" width="9" style="10"/>
    <col min="781" max="781" width="16.25" style="10" customWidth="1"/>
    <col min="782" max="1024" width="9" style="10"/>
    <col min="1025" max="1025" width="15.125" style="10" bestFit="1" customWidth="1"/>
    <col min="1026" max="1026" width="13.25" style="10" customWidth="1"/>
    <col min="1027" max="1036" width="9" style="10"/>
    <col min="1037" max="1037" width="16.25" style="10" customWidth="1"/>
    <col min="1038" max="1280" width="9" style="10"/>
    <col min="1281" max="1281" width="15.125" style="10" bestFit="1" customWidth="1"/>
    <col min="1282" max="1282" width="13.25" style="10" customWidth="1"/>
    <col min="1283" max="1292" width="9" style="10"/>
    <col min="1293" max="1293" width="16.25" style="10" customWidth="1"/>
    <col min="1294" max="1536" width="9" style="10"/>
    <col min="1537" max="1537" width="15.125" style="10" bestFit="1" customWidth="1"/>
    <col min="1538" max="1538" width="13.25" style="10" customWidth="1"/>
    <col min="1539" max="1548" width="9" style="10"/>
    <col min="1549" max="1549" width="16.25" style="10" customWidth="1"/>
    <col min="1550" max="1792" width="9" style="10"/>
    <col min="1793" max="1793" width="15.125" style="10" bestFit="1" customWidth="1"/>
    <col min="1794" max="1794" width="13.25" style="10" customWidth="1"/>
    <col min="1795" max="1804" width="9" style="10"/>
    <col min="1805" max="1805" width="16.25" style="10" customWidth="1"/>
    <col min="1806" max="2048" width="9" style="10"/>
    <col min="2049" max="2049" width="15.125" style="10" bestFit="1" customWidth="1"/>
    <col min="2050" max="2050" width="13.25" style="10" customWidth="1"/>
    <col min="2051" max="2060" width="9" style="10"/>
    <col min="2061" max="2061" width="16.25" style="10" customWidth="1"/>
    <col min="2062" max="2304" width="9" style="10"/>
    <col min="2305" max="2305" width="15.125" style="10" bestFit="1" customWidth="1"/>
    <col min="2306" max="2306" width="13.25" style="10" customWidth="1"/>
    <col min="2307" max="2316" width="9" style="10"/>
    <col min="2317" max="2317" width="16.25" style="10" customWidth="1"/>
    <col min="2318" max="2560" width="9" style="10"/>
    <col min="2561" max="2561" width="15.125" style="10" bestFit="1" customWidth="1"/>
    <col min="2562" max="2562" width="13.25" style="10" customWidth="1"/>
    <col min="2563" max="2572" width="9" style="10"/>
    <col min="2573" max="2573" width="16.25" style="10" customWidth="1"/>
    <col min="2574" max="2816" width="9" style="10"/>
    <col min="2817" max="2817" width="15.125" style="10" bestFit="1" customWidth="1"/>
    <col min="2818" max="2818" width="13.25" style="10" customWidth="1"/>
    <col min="2819" max="2828" width="9" style="10"/>
    <col min="2829" max="2829" width="16.25" style="10" customWidth="1"/>
    <col min="2830" max="3072" width="9" style="10"/>
    <col min="3073" max="3073" width="15.125" style="10" bestFit="1" customWidth="1"/>
    <col min="3074" max="3074" width="13.25" style="10" customWidth="1"/>
    <col min="3075" max="3084" width="9" style="10"/>
    <col min="3085" max="3085" width="16.25" style="10" customWidth="1"/>
    <col min="3086" max="3328" width="9" style="10"/>
    <col min="3329" max="3329" width="15.125" style="10" bestFit="1" customWidth="1"/>
    <col min="3330" max="3330" width="13.25" style="10" customWidth="1"/>
    <col min="3331" max="3340" width="9" style="10"/>
    <col min="3341" max="3341" width="16.25" style="10" customWidth="1"/>
    <col min="3342" max="3584" width="9" style="10"/>
    <col min="3585" max="3585" width="15.125" style="10" bestFit="1" customWidth="1"/>
    <col min="3586" max="3586" width="13.25" style="10" customWidth="1"/>
    <col min="3587" max="3596" width="9" style="10"/>
    <col min="3597" max="3597" width="16.25" style="10" customWidth="1"/>
    <col min="3598" max="3840" width="9" style="10"/>
    <col min="3841" max="3841" width="15.125" style="10" bestFit="1" customWidth="1"/>
    <col min="3842" max="3842" width="13.25" style="10" customWidth="1"/>
    <col min="3843" max="3852" width="9" style="10"/>
    <col min="3853" max="3853" width="16.25" style="10" customWidth="1"/>
    <col min="3854" max="4096" width="9" style="10"/>
    <col min="4097" max="4097" width="15.125" style="10" bestFit="1" customWidth="1"/>
    <col min="4098" max="4098" width="13.25" style="10" customWidth="1"/>
    <col min="4099" max="4108" width="9" style="10"/>
    <col min="4109" max="4109" width="16.25" style="10" customWidth="1"/>
    <col min="4110" max="4352" width="9" style="10"/>
    <col min="4353" max="4353" width="15.125" style="10" bestFit="1" customWidth="1"/>
    <col min="4354" max="4354" width="13.25" style="10" customWidth="1"/>
    <col min="4355" max="4364" width="9" style="10"/>
    <col min="4365" max="4365" width="16.25" style="10" customWidth="1"/>
    <col min="4366" max="4608" width="9" style="10"/>
    <col min="4609" max="4609" width="15.125" style="10" bestFit="1" customWidth="1"/>
    <col min="4610" max="4610" width="13.25" style="10" customWidth="1"/>
    <col min="4611" max="4620" width="9" style="10"/>
    <col min="4621" max="4621" width="16.25" style="10" customWidth="1"/>
    <col min="4622" max="4864" width="9" style="10"/>
    <col min="4865" max="4865" width="15.125" style="10" bestFit="1" customWidth="1"/>
    <col min="4866" max="4866" width="13.25" style="10" customWidth="1"/>
    <col min="4867" max="4876" width="9" style="10"/>
    <col min="4877" max="4877" width="16.25" style="10" customWidth="1"/>
    <col min="4878" max="5120" width="9" style="10"/>
    <col min="5121" max="5121" width="15.125" style="10" bestFit="1" customWidth="1"/>
    <col min="5122" max="5122" width="13.25" style="10" customWidth="1"/>
    <col min="5123" max="5132" width="9" style="10"/>
    <col min="5133" max="5133" width="16.25" style="10" customWidth="1"/>
    <col min="5134" max="5376" width="9" style="10"/>
    <col min="5377" max="5377" width="15.125" style="10" bestFit="1" customWidth="1"/>
    <col min="5378" max="5378" width="13.25" style="10" customWidth="1"/>
    <col min="5379" max="5388" width="9" style="10"/>
    <col min="5389" max="5389" width="16.25" style="10" customWidth="1"/>
    <col min="5390" max="5632" width="9" style="10"/>
    <col min="5633" max="5633" width="15.125" style="10" bestFit="1" customWidth="1"/>
    <col min="5634" max="5634" width="13.25" style="10" customWidth="1"/>
    <col min="5635" max="5644" width="9" style="10"/>
    <col min="5645" max="5645" width="16.25" style="10" customWidth="1"/>
    <col min="5646" max="5888" width="9" style="10"/>
    <col min="5889" max="5889" width="15.125" style="10" bestFit="1" customWidth="1"/>
    <col min="5890" max="5890" width="13.25" style="10" customWidth="1"/>
    <col min="5891" max="5900" width="9" style="10"/>
    <col min="5901" max="5901" width="16.25" style="10" customWidth="1"/>
    <col min="5902" max="6144" width="9" style="10"/>
    <col min="6145" max="6145" width="15.125" style="10" bestFit="1" customWidth="1"/>
    <col min="6146" max="6146" width="13.25" style="10" customWidth="1"/>
    <col min="6147" max="6156" width="9" style="10"/>
    <col min="6157" max="6157" width="16.25" style="10" customWidth="1"/>
    <col min="6158" max="6400" width="9" style="10"/>
    <col min="6401" max="6401" width="15.125" style="10" bestFit="1" customWidth="1"/>
    <col min="6402" max="6402" width="13.25" style="10" customWidth="1"/>
    <col min="6403" max="6412" width="9" style="10"/>
    <col min="6413" max="6413" width="16.25" style="10" customWidth="1"/>
    <col min="6414" max="6656" width="9" style="10"/>
    <col min="6657" max="6657" width="15.125" style="10" bestFit="1" customWidth="1"/>
    <col min="6658" max="6658" width="13.25" style="10" customWidth="1"/>
    <col min="6659" max="6668" width="9" style="10"/>
    <col min="6669" max="6669" width="16.25" style="10" customWidth="1"/>
    <col min="6670" max="6912" width="9" style="10"/>
    <col min="6913" max="6913" width="15.125" style="10" bestFit="1" customWidth="1"/>
    <col min="6914" max="6914" width="13.25" style="10" customWidth="1"/>
    <col min="6915" max="6924" width="9" style="10"/>
    <col min="6925" max="6925" width="16.25" style="10" customWidth="1"/>
    <col min="6926" max="7168" width="9" style="10"/>
    <col min="7169" max="7169" width="15.125" style="10" bestFit="1" customWidth="1"/>
    <col min="7170" max="7170" width="13.25" style="10" customWidth="1"/>
    <col min="7171" max="7180" width="9" style="10"/>
    <col min="7181" max="7181" width="16.25" style="10" customWidth="1"/>
    <col min="7182" max="7424" width="9" style="10"/>
    <col min="7425" max="7425" width="15.125" style="10" bestFit="1" customWidth="1"/>
    <col min="7426" max="7426" width="13.25" style="10" customWidth="1"/>
    <col min="7427" max="7436" width="9" style="10"/>
    <col min="7437" max="7437" width="16.25" style="10" customWidth="1"/>
    <col min="7438" max="7680" width="9" style="10"/>
    <col min="7681" max="7681" width="15.125" style="10" bestFit="1" customWidth="1"/>
    <col min="7682" max="7682" width="13.25" style="10" customWidth="1"/>
    <col min="7683" max="7692" width="9" style="10"/>
    <col min="7693" max="7693" width="16.25" style="10" customWidth="1"/>
    <col min="7694" max="7936" width="9" style="10"/>
    <col min="7937" max="7937" width="15.125" style="10" bestFit="1" customWidth="1"/>
    <col min="7938" max="7938" width="13.25" style="10" customWidth="1"/>
    <col min="7939" max="7948" width="9" style="10"/>
    <col min="7949" max="7949" width="16.25" style="10" customWidth="1"/>
    <col min="7950" max="8192" width="9" style="10"/>
    <col min="8193" max="8193" width="15.125" style="10" bestFit="1" customWidth="1"/>
    <col min="8194" max="8194" width="13.25" style="10" customWidth="1"/>
    <col min="8195" max="8204" width="9" style="10"/>
    <col min="8205" max="8205" width="16.25" style="10" customWidth="1"/>
    <col min="8206" max="8448" width="9" style="10"/>
    <col min="8449" max="8449" width="15.125" style="10" bestFit="1" customWidth="1"/>
    <col min="8450" max="8450" width="13.25" style="10" customWidth="1"/>
    <col min="8451" max="8460" width="9" style="10"/>
    <col min="8461" max="8461" width="16.25" style="10" customWidth="1"/>
    <col min="8462" max="8704" width="9" style="10"/>
    <col min="8705" max="8705" width="15.125" style="10" bestFit="1" customWidth="1"/>
    <col min="8706" max="8706" width="13.25" style="10" customWidth="1"/>
    <col min="8707" max="8716" width="9" style="10"/>
    <col min="8717" max="8717" width="16.25" style="10" customWidth="1"/>
    <col min="8718" max="8960" width="9" style="10"/>
    <col min="8961" max="8961" width="15.125" style="10" bestFit="1" customWidth="1"/>
    <col min="8962" max="8962" width="13.25" style="10" customWidth="1"/>
    <col min="8963" max="8972" width="9" style="10"/>
    <col min="8973" max="8973" width="16.25" style="10" customWidth="1"/>
    <col min="8974" max="9216" width="9" style="10"/>
    <col min="9217" max="9217" width="15.125" style="10" bestFit="1" customWidth="1"/>
    <col min="9218" max="9218" width="13.25" style="10" customWidth="1"/>
    <col min="9219" max="9228" width="9" style="10"/>
    <col min="9229" max="9229" width="16.25" style="10" customWidth="1"/>
    <col min="9230" max="9472" width="9" style="10"/>
    <col min="9473" max="9473" width="15.125" style="10" bestFit="1" customWidth="1"/>
    <col min="9474" max="9474" width="13.25" style="10" customWidth="1"/>
    <col min="9475" max="9484" width="9" style="10"/>
    <col min="9485" max="9485" width="16.25" style="10" customWidth="1"/>
    <col min="9486" max="9728" width="9" style="10"/>
    <col min="9729" max="9729" width="15.125" style="10" bestFit="1" customWidth="1"/>
    <col min="9730" max="9730" width="13.25" style="10" customWidth="1"/>
    <col min="9731" max="9740" width="9" style="10"/>
    <col min="9741" max="9741" width="16.25" style="10" customWidth="1"/>
    <col min="9742" max="9984" width="9" style="10"/>
    <col min="9985" max="9985" width="15.125" style="10" bestFit="1" customWidth="1"/>
    <col min="9986" max="9986" width="13.25" style="10" customWidth="1"/>
    <col min="9987" max="9996" width="9" style="10"/>
    <col min="9997" max="9997" width="16.25" style="10" customWidth="1"/>
    <col min="9998" max="10240" width="9" style="10"/>
    <col min="10241" max="10241" width="15.125" style="10" bestFit="1" customWidth="1"/>
    <col min="10242" max="10242" width="13.25" style="10" customWidth="1"/>
    <col min="10243" max="10252" width="9" style="10"/>
    <col min="10253" max="10253" width="16.25" style="10" customWidth="1"/>
    <col min="10254" max="10496" width="9" style="10"/>
    <col min="10497" max="10497" width="15.125" style="10" bestFit="1" customWidth="1"/>
    <col min="10498" max="10498" width="13.25" style="10" customWidth="1"/>
    <col min="10499" max="10508" width="9" style="10"/>
    <col min="10509" max="10509" width="16.25" style="10" customWidth="1"/>
    <col min="10510" max="10752" width="9" style="10"/>
    <col min="10753" max="10753" width="15.125" style="10" bestFit="1" customWidth="1"/>
    <col min="10754" max="10754" width="13.25" style="10" customWidth="1"/>
    <col min="10755" max="10764" width="9" style="10"/>
    <col min="10765" max="10765" width="16.25" style="10" customWidth="1"/>
    <col min="10766" max="11008" width="9" style="10"/>
    <col min="11009" max="11009" width="15.125" style="10" bestFit="1" customWidth="1"/>
    <col min="11010" max="11010" width="13.25" style="10" customWidth="1"/>
    <col min="11011" max="11020" width="9" style="10"/>
    <col min="11021" max="11021" width="16.25" style="10" customWidth="1"/>
    <col min="11022" max="11264" width="9" style="10"/>
    <col min="11265" max="11265" width="15.125" style="10" bestFit="1" customWidth="1"/>
    <col min="11266" max="11266" width="13.25" style="10" customWidth="1"/>
    <col min="11267" max="11276" width="9" style="10"/>
    <col min="11277" max="11277" width="16.25" style="10" customWidth="1"/>
    <col min="11278" max="11520" width="9" style="10"/>
    <col min="11521" max="11521" width="15.125" style="10" bestFit="1" customWidth="1"/>
    <col min="11522" max="11522" width="13.25" style="10" customWidth="1"/>
    <col min="11523" max="11532" width="9" style="10"/>
    <col min="11533" max="11533" width="16.25" style="10" customWidth="1"/>
    <col min="11534" max="11776" width="9" style="10"/>
    <col min="11777" max="11777" width="15.125" style="10" bestFit="1" customWidth="1"/>
    <col min="11778" max="11778" width="13.25" style="10" customWidth="1"/>
    <col min="11779" max="11788" width="9" style="10"/>
    <col min="11789" max="11789" width="16.25" style="10" customWidth="1"/>
    <col min="11790" max="12032" width="9" style="10"/>
    <col min="12033" max="12033" width="15.125" style="10" bestFit="1" customWidth="1"/>
    <col min="12034" max="12034" width="13.25" style="10" customWidth="1"/>
    <col min="12035" max="12044" width="9" style="10"/>
    <col min="12045" max="12045" width="16.25" style="10" customWidth="1"/>
    <col min="12046" max="12288" width="9" style="10"/>
    <col min="12289" max="12289" width="15.125" style="10" bestFit="1" customWidth="1"/>
    <col min="12290" max="12290" width="13.25" style="10" customWidth="1"/>
    <col min="12291" max="12300" width="9" style="10"/>
    <col min="12301" max="12301" width="16.25" style="10" customWidth="1"/>
    <col min="12302" max="12544" width="9" style="10"/>
    <col min="12545" max="12545" width="15.125" style="10" bestFit="1" customWidth="1"/>
    <col min="12546" max="12546" width="13.25" style="10" customWidth="1"/>
    <col min="12547" max="12556" width="9" style="10"/>
    <col min="12557" max="12557" width="16.25" style="10" customWidth="1"/>
    <col min="12558" max="12800" width="9" style="10"/>
    <col min="12801" max="12801" width="15.125" style="10" bestFit="1" customWidth="1"/>
    <col min="12802" max="12802" width="13.25" style="10" customWidth="1"/>
    <col min="12803" max="12812" width="9" style="10"/>
    <col min="12813" max="12813" width="16.25" style="10" customWidth="1"/>
    <col min="12814" max="13056" width="9" style="10"/>
    <col min="13057" max="13057" width="15.125" style="10" bestFit="1" customWidth="1"/>
    <col min="13058" max="13058" width="13.25" style="10" customWidth="1"/>
    <col min="13059" max="13068" width="9" style="10"/>
    <col min="13069" max="13069" width="16.25" style="10" customWidth="1"/>
    <col min="13070" max="13312" width="9" style="10"/>
    <col min="13313" max="13313" width="15.125" style="10" bestFit="1" customWidth="1"/>
    <col min="13314" max="13314" width="13.25" style="10" customWidth="1"/>
    <col min="13315" max="13324" width="9" style="10"/>
    <col min="13325" max="13325" width="16.25" style="10" customWidth="1"/>
    <col min="13326" max="13568" width="9" style="10"/>
    <col min="13569" max="13569" width="15.125" style="10" bestFit="1" customWidth="1"/>
    <col min="13570" max="13570" width="13.25" style="10" customWidth="1"/>
    <col min="13571" max="13580" width="9" style="10"/>
    <col min="13581" max="13581" width="16.25" style="10" customWidth="1"/>
    <col min="13582" max="13824" width="9" style="10"/>
    <col min="13825" max="13825" width="15.125" style="10" bestFit="1" customWidth="1"/>
    <col min="13826" max="13826" width="13.25" style="10" customWidth="1"/>
    <col min="13827" max="13836" width="9" style="10"/>
    <col min="13837" max="13837" width="16.25" style="10" customWidth="1"/>
    <col min="13838" max="14080" width="9" style="10"/>
    <col min="14081" max="14081" width="15.125" style="10" bestFit="1" customWidth="1"/>
    <col min="14082" max="14082" width="13.25" style="10" customWidth="1"/>
    <col min="14083" max="14092" width="9" style="10"/>
    <col min="14093" max="14093" width="16.25" style="10" customWidth="1"/>
    <col min="14094" max="14336" width="9" style="10"/>
    <col min="14337" max="14337" width="15.125" style="10" bestFit="1" customWidth="1"/>
    <col min="14338" max="14338" width="13.25" style="10" customWidth="1"/>
    <col min="14339" max="14348" width="9" style="10"/>
    <col min="14349" max="14349" width="16.25" style="10" customWidth="1"/>
    <col min="14350" max="14592" width="9" style="10"/>
    <col min="14593" max="14593" width="15.125" style="10" bestFit="1" customWidth="1"/>
    <col min="14594" max="14594" width="13.25" style="10" customWidth="1"/>
    <col min="14595" max="14604" width="9" style="10"/>
    <col min="14605" max="14605" width="16.25" style="10" customWidth="1"/>
    <col min="14606" max="14848" width="9" style="10"/>
    <col min="14849" max="14849" width="15.125" style="10" bestFit="1" customWidth="1"/>
    <col min="14850" max="14850" width="13.25" style="10" customWidth="1"/>
    <col min="14851" max="14860" width="9" style="10"/>
    <col min="14861" max="14861" width="16.25" style="10" customWidth="1"/>
    <col min="14862" max="15104" width="9" style="10"/>
    <col min="15105" max="15105" width="15.125" style="10" bestFit="1" customWidth="1"/>
    <col min="15106" max="15106" width="13.25" style="10" customWidth="1"/>
    <col min="15107" max="15116" width="9" style="10"/>
    <col min="15117" max="15117" width="16.25" style="10" customWidth="1"/>
    <col min="15118" max="15360" width="9" style="10"/>
    <col min="15361" max="15361" width="15.125" style="10" bestFit="1" customWidth="1"/>
    <col min="15362" max="15362" width="13.25" style="10" customWidth="1"/>
    <col min="15363" max="15372" width="9" style="10"/>
    <col min="15373" max="15373" width="16.25" style="10" customWidth="1"/>
    <col min="15374" max="15616" width="9" style="10"/>
    <col min="15617" max="15617" width="15.125" style="10" bestFit="1" customWidth="1"/>
    <col min="15618" max="15618" width="13.25" style="10" customWidth="1"/>
    <col min="15619" max="15628" width="9" style="10"/>
    <col min="15629" max="15629" width="16.25" style="10" customWidth="1"/>
    <col min="15630" max="15872" width="9" style="10"/>
    <col min="15873" max="15873" width="15.125" style="10" bestFit="1" customWidth="1"/>
    <col min="15874" max="15874" width="13.25" style="10" customWidth="1"/>
    <col min="15875" max="15884" width="9" style="10"/>
    <col min="15885" max="15885" width="16.25" style="10" customWidth="1"/>
    <col min="15886" max="16128" width="9" style="10"/>
    <col min="16129" max="16129" width="15.125" style="10" bestFit="1" customWidth="1"/>
    <col min="16130" max="16130" width="13.25" style="10" customWidth="1"/>
    <col min="16131" max="16140" width="9" style="10"/>
    <col min="16141" max="16141" width="16.25" style="10" customWidth="1"/>
    <col min="16142" max="16384" width="9" style="10"/>
  </cols>
  <sheetData>
    <row r="1" spans="1:13" s="7" customFormat="1" ht="34.5" customHeight="1" x14ac:dyDescent="0.15">
      <c r="A1" s="2015" t="s">
        <v>131</v>
      </c>
      <c r="B1" s="2015" t="s">
        <v>116</v>
      </c>
      <c r="C1" s="2016" t="s">
        <v>117</v>
      </c>
      <c r="D1" s="2017"/>
      <c r="E1" s="2017"/>
      <c r="F1" s="2017"/>
      <c r="G1" s="2017"/>
      <c r="H1" s="2017"/>
      <c r="I1" s="2017"/>
      <c r="J1" s="2017"/>
      <c r="K1" s="2017"/>
      <c r="L1" s="2018"/>
      <c r="M1" s="2015" t="s">
        <v>135</v>
      </c>
    </row>
    <row r="2" spans="1:13" s="7" customFormat="1" ht="33" customHeight="1" x14ac:dyDescent="0.15">
      <c r="A2" s="2015"/>
      <c r="B2" s="2015"/>
      <c r="C2" s="8" t="s">
        <v>132</v>
      </c>
      <c r="D2" s="8" t="s">
        <v>133</v>
      </c>
      <c r="E2" s="8" t="s">
        <v>134</v>
      </c>
      <c r="F2" s="8" t="s">
        <v>136</v>
      </c>
      <c r="G2" s="8" t="s">
        <v>137</v>
      </c>
      <c r="H2" s="8" t="s">
        <v>138</v>
      </c>
      <c r="I2" s="8" t="s">
        <v>139</v>
      </c>
      <c r="J2" s="8" t="s">
        <v>140</v>
      </c>
      <c r="K2" s="8" t="s">
        <v>141</v>
      </c>
      <c r="L2" s="8" t="s">
        <v>142</v>
      </c>
      <c r="M2" s="2015"/>
    </row>
    <row r="3" spans="1:13" ht="27" customHeight="1" x14ac:dyDescent="0.15">
      <c r="A3" s="9"/>
      <c r="B3" s="9"/>
      <c r="C3" s="9"/>
      <c r="D3" s="9"/>
      <c r="E3" s="9"/>
      <c r="F3" s="9"/>
      <c r="G3" s="9"/>
      <c r="H3" s="9"/>
      <c r="I3" s="9"/>
      <c r="J3" s="9"/>
      <c r="K3" s="9"/>
      <c r="L3" s="9"/>
      <c r="M3" s="9"/>
    </row>
    <row r="4" spans="1:13" ht="27" customHeight="1" x14ac:dyDescent="0.15">
      <c r="A4" s="9"/>
      <c r="B4" s="9"/>
      <c r="C4" s="9"/>
      <c r="D4" s="9"/>
      <c r="E4" s="9"/>
      <c r="F4" s="9"/>
      <c r="G4" s="9"/>
      <c r="H4" s="9"/>
      <c r="I4" s="9"/>
      <c r="J4" s="9"/>
      <c r="K4" s="9"/>
      <c r="L4" s="9"/>
      <c r="M4" s="9"/>
    </row>
    <row r="5" spans="1:13" ht="27" customHeight="1" x14ac:dyDescent="0.15">
      <c r="A5" s="9"/>
      <c r="B5" s="9"/>
      <c r="C5" s="9"/>
      <c r="D5" s="9"/>
      <c r="E5" s="9"/>
      <c r="F5" s="9"/>
      <c r="G5" s="9"/>
      <c r="H5" s="9"/>
      <c r="I5" s="9"/>
      <c r="J5" s="9"/>
      <c r="K5" s="9"/>
      <c r="L5" s="9"/>
      <c r="M5" s="9"/>
    </row>
    <row r="6" spans="1:13" ht="27" customHeight="1" x14ac:dyDescent="0.15">
      <c r="A6" s="9"/>
      <c r="B6" s="9"/>
      <c r="C6" s="9"/>
      <c r="D6" s="9"/>
      <c r="E6" s="9"/>
      <c r="F6" s="9"/>
      <c r="G6" s="9"/>
      <c r="H6" s="9"/>
      <c r="I6" s="9"/>
      <c r="J6" s="9"/>
      <c r="K6" s="9"/>
      <c r="L6" s="9"/>
      <c r="M6" s="9"/>
    </row>
    <row r="7" spans="1:13" ht="27" customHeight="1" x14ac:dyDescent="0.15">
      <c r="A7" s="9"/>
      <c r="B7" s="9"/>
      <c r="C7" s="9"/>
      <c r="D7" s="9"/>
      <c r="E7" s="9"/>
      <c r="F7" s="9"/>
      <c r="G7" s="9"/>
      <c r="H7" s="9"/>
      <c r="I7" s="9"/>
      <c r="J7" s="9"/>
      <c r="K7" s="9"/>
      <c r="L7" s="9"/>
      <c r="M7" s="9"/>
    </row>
    <row r="8" spans="1:13" ht="27" customHeight="1" x14ac:dyDescent="0.15">
      <c r="A8" s="9"/>
      <c r="B8" s="9"/>
      <c r="C8" s="9"/>
      <c r="D8" s="9"/>
      <c r="E8" s="9"/>
      <c r="F8" s="9"/>
      <c r="G8" s="9"/>
      <c r="H8" s="9"/>
      <c r="I8" s="9"/>
      <c r="J8" s="9"/>
      <c r="K8" s="9"/>
      <c r="L8" s="9"/>
      <c r="M8" s="9"/>
    </row>
    <row r="9" spans="1:13" ht="27" customHeight="1" x14ac:dyDescent="0.15">
      <c r="A9" s="9"/>
      <c r="B9" s="9"/>
      <c r="C9" s="9"/>
      <c r="D9" s="9"/>
      <c r="E9" s="9"/>
      <c r="F9" s="9"/>
      <c r="G9" s="9"/>
      <c r="H9" s="9"/>
      <c r="I9" s="9"/>
      <c r="J9" s="9"/>
      <c r="K9" s="9"/>
      <c r="L9" s="9"/>
      <c r="M9" s="9"/>
    </row>
    <row r="10" spans="1:13" ht="27" customHeight="1" x14ac:dyDescent="0.15">
      <c r="A10" s="9"/>
      <c r="B10" s="9"/>
      <c r="C10" s="9"/>
      <c r="D10" s="9"/>
      <c r="E10" s="9"/>
      <c r="F10" s="9"/>
      <c r="G10" s="9"/>
      <c r="H10" s="9"/>
      <c r="I10" s="9"/>
      <c r="J10" s="9"/>
      <c r="K10" s="9"/>
      <c r="L10" s="9"/>
      <c r="M10" s="9"/>
    </row>
    <row r="11" spans="1:13" ht="27" customHeight="1" x14ac:dyDescent="0.15">
      <c r="A11" s="9"/>
      <c r="B11" s="9"/>
      <c r="C11" s="9"/>
      <c r="D11" s="9"/>
      <c r="E11" s="9"/>
      <c r="F11" s="9"/>
      <c r="G11" s="9"/>
      <c r="H11" s="9"/>
      <c r="I11" s="9"/>
      <c r="J11" s="9"/>
      <c r="K11" s="9"/>
      <c r="L11" s="9"/>
      <c r="M11" s="9"/>
    </row>
    <row r="12" spans="1:13" ht="27" customHeight="1" x14ac:dyDescent="0.15">
      <c r="A12" s="9"/>
      <c r="B12" s="9"/>
      <c r="C12" s="9"/>
      <c r="D12" s="9"/>
      <c r="E12" s="9"/>
      <c r="F12" s="9"/>
      <c r="G12" s="9"/>
      <c r="H12" s="9"/>
      <c r="I12" s="9"/>
      <c r="J12" s="9"/>
      <c r="K12" s="9"/>
      <c r="L12" s="9"/>
      <c r="M12" s="9"/>
    </row>
    <row r="13" spans="1:13" ht="27" customHeight="1" x14ac:dyDescent="0.15">
      <c r="A13" s="9"/>
      <c r="B13" s="9"/>
      <c r="C13" s="9"/>
      <c r="D13" s="9"/>
      <c r="E13" s="9"/>
      <c r="F13" s="9"/>
      <c r="G13" s="9"/>
      <c r="H13" s="9"/>
      <c r="I13" s="9"/>
      <c r="J13" s="9"/>
      <c r="K13" s="9"/>
      <c r="L13" s="9"/>
      <c r="M13" s="9"/>
    </row>
    <row r="14" spans="1:13" ht="27" customHeight="1" x14ac:dyDescent="0.15">
      <c r="A14" s="9"/>
      <c r="B14" s="9"/>
      <c r="C14" s="9"/>
      <c r="D14" s="9"/>
      <c r="E14" s="9"/>
      <c r="F14" s="9"/>
      <c r="G14" s="9"/>
      <c r="H14" s="9"/>
      <c r="I14" s="9"/>
      <c r="J14" s="9"/>
      <c r="K14" s="9"/>
      <c r="L14" s="9"/>
      <c r="M14" s="9"/>
    </row>
    <row r="15" spans="1:13" ht="27" customHeight="1" x14ac:dyDescent="0.15">
      <c r="A15" s="9"/>
      <c r="B15" s="9"/>
      <c r="C15" s="9"/>
      <c r="D15" s="9"/>
      <c r="E15" s="9"/>
      <c r="F15" s="9"/>
      <c r="G15" s="9"/>
      <c r="H15" s="9"/>
      <c r="I15" s="9"/>
      <c r="J15" s="9"/>
      <c r="K15" s="9"/>
      <c r="L15" s="9"/>
      <c r="M15" s="9"/>
    </row>
    <row r="16" spans="1:13" ht="27" customHeight="1" x14ac:dyDescent="0.15">
      <c r="A16" s="9"/>
      <c r="B16" s="9"/>
      <c r="C16" s="9"/>
      <c r="D16" s="9"/>
      <c r="E16" s="9"/>
      <c r="F16" s="9"/>
      <c r="G16" s="9"/>
      <c r="H16" s="9"/>
      <c r="I16" s="9"/>
      <c r="J16" s="9"/>
      <c r="K16" s="9"/>
      <c r="L16" s="9"/>
      <c r="M16" s="9"/>
    </row>
    <row r="17" spans="1:13" ht="27" customHeight="1" x14ac:dyDescent="0.15">
      <c r="A17" s="9"/>
      <c r="B17" s="9"/>
      <c r="C17" s="9"/>
      <c r="D17" s="9"/>
      <c r="E17" s="9"/>
      <c r="F17" s="9"/>
      <c r="G17" s="9"/>
      <c r="H17" s="9"/>
      <c r="I17" s="9"/>
      <c r="J17" s="9"/>
      <c r="K17" s="9"/>
      <c r="L17" s="9"/>
      <c r="M17" s="9"/>
    </row>
    <row r="18" spans="1:13" ht="27" customHeight="1" x14ac:dyDescent="0.15">
      <c r="A18" s="9"/>
      <c r="B18" s="9"/>
      <c r="C18" s="9"/>
      <c r="D18" s="9"/>
      <c r="E18" s="9"/>
      <c r="F18" s="9"/>
      <c r="G18" s="9"/>
      <c r="H18" s="9"/>
      <c r="I18" s="9"/>
      <c r="J18" s="9"/>
      <c r="K18" s="9"/>
      <c r="L18" s="9"/>
      <c r="M18" s="9"/>
    </row>
    <row r="19" spans="1:13" ht="27" customHeight="1" x14ac:dyDescent="0.15">
      <c r="A19" s="11" t="s">
        <v>75</v>
      </c>
      <c r="B19" s="9">
        <f t="shared" ref="B19:L19" si="0">SUM(B3:B18)</f>
        <v>0</v>
      </c>
      <c r="C19" s="9">
        <f t="shared" si="0"/>
        <v>0</v>
      </c>
      <c r="D19" s="9">
        <f t="shared" si="0"/>
        <v>0</v>
      </c>
      <c r="E19" s="9">
        <f t="shared" si="0"/>
        <v>0</v>
      </c>
      <c r="F19" s="9">
        <f t="shared" si="0"/>
        <v>0</v>
      </c>
      <c r="G19" s="9">
        <f t="shared" si="0"/>
        <v>0</v>
      </c>
      <c r="H19" s="9">
        <f t="shared" si="0"/>
        <v>0</v>
      </c>
      <c r="I19" s="9">
        <f t="shared" si="0"/>
        <v>0</v>
      </c>
      <c r="J19" s="9">
        <f t="shared" si="0"/>
        <v>0</v>
      </c>
      <c r="K19" s="9">
        <f t="shared" si="0"/>
        <v>0</v>
      </c>
      <c r="L19" s="9">
        <f t="shared" si="0"/>
        <v>0</v>
      </c>
      <c r="M19" s="12"/>
    </row>
  </sheetData>
  <mergeCells count="4">
    <mergeCell ref="A1:A2"/>
    <mergeCell ref="B1:B2"/>
    <mergeCell ref="C1:L1"/>
    <mergeCell ref="M1:M2"/>
  </mergeCells>
  <phoneticPr fontId="9"/>
  <printOptions horizontalCentered="1" verticalCentered="1"/>
  <pageMargins left="0.78740157480314965" right="0.78740157480314965" top="0.70866141732283472" bottom="0.78740157480314965" header="0.51181102362204722" footer="0.51181102362204722"/>
  <pageSetup paperSize="9" orientation="landscape" horizontalDpi="4294967293" verticalDpi="0" r:id="rId1"/>
  <headerFooter alignWithMargins="0">
    <oddHeader>&amp;R（別表）</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068FC-BE2D-4997-8301-1AFB2EB33313}">
  <dimension ref="A1:H32"/>
  <sheetViews>
    <sheetView view="pageBreakPreview" zoomScaleNormal="100" zoomScaleSheetLayoutView="100" workbookViewId="0"/>
  </sheetViews>
  <sheetFormatPr defaultColWidth="8.125" defaultRowHeight="13.5" x14ac:dyDescent="0.15"/>
  <cols>
    <col min="1" max="1" width="10.125" style="13" customWidth="1"/>
    <col min="2" max="2" width="17.375" style="13" customWidth="1"/>
    <col min="3" max="3" width="11.625" style="13" customWidth="1"/>
    <col min="4" max="7" width="10.125" style="13" customWidth="1"/>
    <col min="8" max="8" width="16.25" style="13" customWidth="1"/>
    <col min="9" max="256" width="8.125" style="13"/>
    <col min="257" max="264" width="10.125" style="13" customWidth="1"/>
    <col min="265" max="512" width="8.125" style="13"/>
    <col min="513" max="520" width="10.125" style="13" customWidth="1"/>
    <col min="521" max="768" width="8.125" style="13"/>
    <col min="769" max="776" width="10.125" style="13" customWidth="1"/>
    <col min="777" max="1024" width="8.125" style="13"/>
    <col min="1025" max="1032" width="10.125" style="13" customWidth="1"/>
    <col min="1033" max="1280" width="8.125" style="13"/>
    <col min="1281" max="1288" width="10.125" style="13" customWidth="1"/>
    <col min="1289" max="1536" width="8.125" style="13"/>
    <col min="1537" max="1544" width="10.125" style="13" customWidth="1"/>
    <col min="1545" max="1792" width="8.125" style="13"/>
    <col min="1793" max="1800" width="10.125" style="13" customWidth="1"/>
    <col min="1801" max="2048" width="8.125" style="13"/>
    <col min="2049" max="2056" width="10.125" style="13" customWidth="1"/>
    <col min="2057" max="2304" width="8.125" style="13"/>
    <col min="2305" max="2312" width="10.125" style="13" customWidth="1"/>
    <col min="2313" max="2560" width="8.125" style="13"/>
    <col min="2561" max="2568" width="10.125" style="13" customWidth="1"/>
    <col min="2569" max="2816" width="8.125" style="13"/>
    <col min="2817" max="2824" width="10.125" style="13" customWidth="1"/>
    <col min="2825" max="3072" width="8.125" style="13"/>
    <col min="3073" max="3080" width="10.125" style="13" customWidth="1"/>
    <col min="3081" max="3328" width="8.125" style="13"/>
    <col min="3329" max="3336" width="10.125" style="13" customWidth="1"/>
    <col min="3337" max="3584" width="8.125" style="13"/>
    <col min="3585" max="3592" width="10.125" style="13" customWidth="1"/>
    <col min="3593" max="3840" width="8.125" style="13"/>
    <col min="3841" max="3848" width="10.125" style="13" customWidth="1"/>
    <col min="3849" max="4096" width="8.125" style="13"/>
    <col min="4097" max="4104" width="10.125" style="13" customWidth="1"/>
    <col min="4105" max="4352" width="8.125" style="13"/>
    <col min="4353" max="4360" width="10.125" style="13" customWidth="1"/>
    <col min="4361" max="4608" width="8.125" style="13"/>
    <col min="4609" max="4616" width="10.125" style="13" customWidth="1"/>
    <col min="4617" max="4864" width="8.125" style="13"/>
    <col min="4865" max="4872" width="10.125" style="13" customWidth="1"/>
    <col min="4873" max="5120" width="8.125" style="13"/>
    <col min="5121" max="5128" width="10.125" style="13" customWidth="1"/>
    <col min="5129" max="5376" width="8.125" style="13"/>
    <col min="5377" max="5384" width="10.125" style="13" customWidth="1"/>
    <col min="5385" max="5632" width="8.125" style="13"/>
    <col min="5633" max="5640" width="10.125" style="13" customWidth="1"/>
    <col min="5641" max="5888" width="8.125" style="13"/>
    <col min="5889" max="5896" width="10.125" style="13" customWidth="1"/>
    <col min="5897" max="6144" width="8.125" style="13"/>
    <col min="6145" max="6152" width="10.125" style="13" customWidth="1"/>
    <col min="6153" max="6400" width="8.125" style="13"/>
    <col min="6401" max="6408" width="10.125" style="13" customWidth="1"/>
    <col min="6409" max="6656" width="8.125" style="13"/>
    <col min="6657" max="6664" width="10.125" style="13" customWidth="1"/>
    <col min="6665" max="6912" width="8.125" style="13"/>
    <col min="6913" max="6920" width="10.125" style="13" customWidth="1"/>
    <col min="6921" max="7168" width="8.125" style="13"/>
    <col min="7169" max="7176" width="10.125" style="13" customWidth="1"/>
    <col min="7177" max="7424" width="8.125" style="13"/>
    <col min="7425" max="7432" width="10.125" style="13" customWidth="1"/>
    <col min="7433" max="7680" width="8.125" style="13"/>
    <col min="7681" max="7688" width="10.125" style="13" customWidth="1"/>
    <col min="7689" max="7936" width="8.125" style="13"/>
    <col min="7937" max="7944" width="10.125" style="13" customWidth="1"/>
    <col min="7945" max="8192" width="8.125" style="13"/>
    <col min="8193" max="8200" width="10.125" style="13" customWidth="1"/>
    <col min="8201" max="8448" width="8.125" style="13"/>
    <col min="8449" max="8456" width="10.125" style="13" customWidth="1"/>
    <col min="8457" max="8704" width="8.125" style="13"/>
    <col min="8705" max="8712" width="10.125" style="13" customWidth="1"/>
    <col min="8713" max="8960" width="8.125" style="13"/>
    <col min="8961" max="8968" width="10.125" style="13" customWidth="1"/>
    <col min="8969" max="9216" width="8.125" style="13"/>
    <col min="9217" max="9224" width="10.125" style="13" customWidth="1"/>
    <col min="9225" max="9472" width="8.125" style="13"/>
    <col min="9473" max="9480" width="10.125" style="13" customWidth="1"/>
    <col min="9481" max="9728" width="8.125" style="13"/>
    <col min="9729" max="9736" width="10.125" style="13" customWidth="1"/>
    <col min="9737" max="9984" width="8.125" style="13"/>
    <col min="9985" max="9992" width="10.125" style="13" customWidth="1"/>
    <col min="9993" max="10240" width="8.125" style="13"/>
    <col min="10241" max="10248" width="10.125" style="13" customWidth="1"/>
    <col min="10249" max="10496" width="8.125" style="13"/>
    <col min="10497" max="10504" width="10.125" style="13" customWidth="1"/>
    <col min="10505" max="10752" width="8.125" style="13"/>
    <col min="10753" max="10760" width="10.125" style="13" customWidth="1"/>
    <col min="10761" max="11008" width="8.125" style="13"/>
    <col min="11009" max="11016" width="10.125" style="13" customWidth="1"/>
    <col min="11017" max="11264" width="8.125" style="13"/>
    <col min="11265" max="11272" width="10.125" style="13" customWidth="1"/>
    <col min="11273" max="11520" width="8.125" style="13"/>
    <col min="11521" max="11528" width="10.125" style="13" customWidth="1"/>
    <col min="11529" max="11776" width="8.125" style="13"/>
    <col min="11777" max="11784" width="10.125" style="13" customWidth="1"/>
    <col min="11785" max="12032" width="8.125" style="13"/>
    <col min="12033" max="12040" width="10.125" style="13" customWidth="1"/>
    <col min="12041" max="12288" width="8.125" style="13"/>
    <col min="12289" max="12296" width="10.125" style="13" customWidth="1"/>
    <col min="12297" max="12544" width="8.125" style="13"/>
    <col min="12545" max="12552" width="10.125" style="13" customWidth="1"/>
    <col min="12553" max="12800" width="8.125" style="13"/>
    <col min="12801" max="12808" width="10.125" style="13" customWidth="1"/>
    <col min="12809" max="13056" width="8.125" style="13"/>
    <col min="13057" max="13064" width="10.125" style="13" customWidth="1"/>
    <col min="13065" max="13312" width="8.125" style="13"/>
    <col min="13313" max="13320" width="10.125" style="13" customWidth="1"/>
    <col min="13321" max="13568" width="8.125" style="13"/>
    <col min="13569" max="13576" width="10.125" style="13" customWidth="1"/>
    <col min="13577" max="13824" width="8.125" style="13"/>
    <col min="13825" max="13832" width="10.125" style="13" customWidth="1"/>
    <col min="13833" max="14080" width="8.125" style="13"/>
    <col min="14081" max="14088" width="10.125" style="13" customWidth="1"/>
    <col min="14089" max="14336" width="8.125" style="13"/>
    <col min="14337" max="14344" width="10.125" style="13" customWidth="1"/>
    <col min="14345" max="14592" width="8.125" style="13"/>
    <col min="14593" max="14600" width="10.125" style="13" customWidth="1"/>
    <col min="14601" max="14848" width="8.125" style="13"/>
    <col min="14849" max="14856" width="10.125" style="13" customWidth="1"/>
    <col min="14857" max="15104" width="8.125" style="13"/>
    <col min="15105" max="15112" width="10.125" style="13" customWidth="1"/>
    <col min="15113" max="15360" width="8.125" style="13"/>
    <col min="15361" max="15368" width="10.125" style="13" customWidth="1"/>
    <col min="15369" max="15616" width="8.125" style="13"/>
    <col min="15617" max="15624" width="10.125" style="13" customWidth="1"/>
    <col min="15625" max="15872" width="8.125" style="13"/>
    <col min="15873" max="15880" width="10.125" style="13" customWidth="1"/>
    <col min="15881" max="16128" width="8.125" style="13"/>
    <col min="16129" max="16136" width="10.125" style="13" customWidth="1"/>
    <col min="16137" max="16384" width="8.125" style="13"/>
  </cols>
  <sheetData>
    <row r="1" spans="1:8" ht="20.100000000000001" customHeight="1" x14ac:dyDescent="0.15">
      <c r="A1" s="323" t="s">
        <v>1177</v>
      </c>
    </row>
    <row r="2" spans="1:8" ht="20.100000000000001" customHeight="1" x14ac:dyDescent="0.15">
      <c r="F2" s="2023" t="s">
        <v>684</v>
      </c>
      <c r="G2" s="2023"/>
      <c r="H2" s="2023"/>
    </row>
    <row r="3" spans="1:8" ht="20.100000000000001" customHeight="1" x14ac:dyDescent="0.15"/>
    <row r="4" spans="1:8" s="14" customFormat="1" ht="20.100000000000001" customHeight="1" x14ac:dyDescent="0.15">
      <c r="A4" s="2024" t="s">
        <v>683</v>
      </c>
      <c r="B4" s="2025"/>
      <c r="C4" s="2025"/>
      <c r="D4" s="2025"/>
      <c r="E4" s="2025"/>
      <c r="F4" s="2025"/>
      <c r="G4" s="2025"/>
      <c r="H4" s="2025"/>
    </row>
    <row r="5" spans="1:8" ht="20.100000000000001" customHeight="1" x14ac:dyDescent="0.15">
      <c r="A5" s="328"/>
      <c r="B5" s="328"/>
      <c r="C5" s="328"/>
      <c r="D5" s="328"/>
      <c r="E5" s="328"/>
      <c r="F5" s="328"/>
      <c r="G5" s="328"/>
      <c r="H5" s="328"/>
    </row>
    <row r="6" spans="1:8" ht="45" customHeight="1" x14ac:dyDescent="0.15">
      <c r="A6" s="2026" t="s">
        <v>168</v>
      </c>
      <c r="B6" s="2026"/>
      <c r="C6" s="2027"/>
      <c r="D6" s="2028"/>
      <c r="E6" s="2028"/>
      <c r="F6" s="2028"/>
      <c r="G6" s="2028"/>
      <c r="H6" s="2029"/>
    </row>
    <row r="7" spans="1:8" ht="45" customHeight="1" x14ac:dyDescent="0.15">
      <c r="A7" s="2030" t="s">
        <v>682</v>
      </c>
      <c r="B7" s="2030"/>
      <c r="C7" s="2026" t="s">
        <v>681</v>
      </c>
      <c r="D7" s="2026"/>
      <c r="E7" s="2026"/>
      <c r="F7" s="2026"/>
      <c r="G7" s="2026"/>
      <c r="H7" s="2026"/>
    </row>
    <row r="8" spans="1:8" ht="26.25" customHeight="1" x14ac:dyDescent="0.15">
      <c r="A8" s="2053" t="s">
        <v>680</v>
      </c>
      <c r="B8" s="2054"/>
      <c r="C8" s="2059" t="s">
        <v>679</v>
      </c>
      <c r="D8" s="2060"/>
      <c r="E8" s="2020" t="s">
        <v>678</v>
      </c>
      <c r="F8" s="2021"/>
      <c r="G8" s="2022"/>
      <c r="H8" s="337"/>
    </row>
    <row r="9" spans="1:8" ht="26.25" customHeight="1" x14ac:dyDescent="0.15">
      <c r="A9" s="2055"/>
      <c r="B9" s="2056"/>
      <c r="C9" s="2019" t="s">
        <v>677</v>
      </c>
      <c r="D9" s="2019"/>
      <c r="E9" s="2020" t="s">
        <v>676</v>
      </c>
      <c r="F9" s="2021"/>
      <c r="G9" s="2022"/>
      <c r="H9" s="337"/>
    </row>
    <row r="10" spans="1:8" ht="26.25" customHeight="1" x14ac:dyDescent="0.15">
      <c r="A10" s="2055"/>
      <c r="B10" s="2056"/>
      <c r="C10" s="2019" t="s">
        <v>675</v>
      </c>
      <c r="D10" s="2019"/>
      <c r="E10" s="2020" t="s">
        <v>674</v>
      </c>
      <c r="F10" s="2021"/>
      <c r="G10" s="2022"/>
      <c r="H10" s="337"/>
    </row>
    <row r="11" spans="1:8" ht="26.25" customHeight="1" x14ac:dyDescent="0.15">
      <c r="A11" s="2055"/>
      <c r="B11" s="2056"/>
      <c r="C11" s="2019" t="s">
        <v>673</v>
      </c>
      <c r="D11" s="2019"/>
      <c r="E11" s="2020" t="s">
        <v>672</v>
      </c>
      <c r="F11" s="2021"/>
      <c r="G11" s="2022"/>
      <c r="H11" s="337"/>
    </row>
    <row r="12" spans="1:8" ht="26.25" customHeight="1" x14ac:dyDescent="0.15">
      <c r="A12" s="2057"/>
      <c r="B12" s="2058"/>
      <c r="C12" s="2019" t="s">
        <v>671</v>
      </c>
      <c r="D12" s="2019"/>
      <c r="E12" s="2020" t="s">
        <v>13</v>
      </c>
      <c r="F12" s="2021"/>
      <c r="G12" s="2022"/>
      <c r="H12" s="337"/>
    </row>
    <row r="13" spans="1:8" ht="14.25" customHeight="1" thickBot="1" x14ac:dyDescent="0.2">
      <c r="A13" s="324"/>
      <c r="B13" s="324"/>
      <c r="C13" s="324"/>
      <c r="D13" s="324"/>
      <c r="E13" s="324"/>
      <c r="F13" s="324"/>
      <c r="G13" s="328"/>
      <c r="H13" s="324"/>
    </row>
    <row r="14" spans="1:8" ht="45" customHeight="1" thickTop="1" x14ac:dyDescent="0.15">
      <c r="A14" s="2036" t="s">
        <v>670</v>
      </c>
      <c r="B14" s="2037"/>
      <c r="C14" s="334" t="s">
        <v>669</v>
      </c>
      <c r="D14" s="336"/>
      <c r="E14" s="335" t="s">
        <v>35</v>
      </c>
      <c r="F14" s="2042" t="s">
        <v>668</v>
      </c>
      <c r="G14" s="2043"/>
      <c r="H14" s="2048" t="s">
        <v>667</v>
      </c>
    </row>
    <row r="15" spans="1:8" ht="45" customHeight="1" x14ac:dyDescent="0.15">
      <c r="A15" s="2038"/>
      <c r="B15" s="2039"/>
      <c r="C15" s="334" t="s">
        <v>666</v>
      </c>
      <c r="D15" s="333"/>
      <c r="E15" s="332" t="s">
        <v>35</v>
      </c>
      <c r="F15" s="2044"/>
      <c r="G15" s="2045"/>
      <c r="H15" s="2049"/>
    </row>
    <row r="16" spans="1:8" ht="45" customHeight="1" thickBot="1" x14ac:dyDescent="0.2">
      <c r="A16" s="2040"/>
      <c r="B16" s="2041"/>
      <c r="C16" s="707" t="s">
        <v>665</v>
      </c>
      <c r="D16" s="331"/>
      <c r="E16" s="330" t="s">
        <v>35</v>
      </c>
      <c r="F16" s="2046"/>
      <c r="G16" s="2047"/>
      <c r="H16" s="2050"/>
    </row>
    <row r="17" spans="1:8" ht="21" customHeight="1" thickTop="1" x14ac:dyDescent="0.15">
      <c r="A17" s="328"/>
      <c r="B17" s="328"/>
      <c r="C17" s="328"/>
      <c r="D17" s="324"/>
      <c r="E17" s="324"/>
      <c r="F17" s="329"/>
      <c r="G17" s="329"/>
      <c r="H17" s="328"/>
    </row>
    <row r="18" spans="1:8" ht="45" customHeight="1" x14ac:dyDescent="0.15">
      <c r="A18" s="2036" t="s">
        <v>664</v>
      </c>
      <c r="B18" s="2037"/>
      <c r="C18" s="327" t="s">
        <v>663</v>
      </c>
      <c r="D18" s="326"/>
      <c r="E18" s="708" t="s">
        <v>35</v>
      </c>
      <c r="F18" s="2051" t="s">
        <v>662</v>
      </c>
      <c r="G18" s="2051"/>
      <c r="H18" s="2052" t="s">
        <v>661</v>
      </c>
    </row>
    <row r="19" spans="1:8" ht="51.75" customHeight="1" x14ac:dyDescent="0.15">
      <c r="A19" s="2040"/>
      <c r="B19" s="2041"/>
      <c r="C19" s="709" t="s">
        <v>660</v>
      </c>
      <c r="D19" s="326"/>
      <c r="E19" s="708" t="s">
        <v>35</v>
      </c>
      <c r="F19" s="2051"/>
      <c r="G19" s="2051"/>
      <c r="H19" s="2032"/>
    </row>
    <row r="20" spans="1:8" ht="15" customHeight="1" x14ac:dyDescent="0.15">
      <c r="A20" s="325"/>
      <c r="B20" s="324"/>
      <c r="C20" s="324"/>
      <c r="D20" s="324"/>
      <c r="E20" s="324"/>
      <c r="F20" s="324"/>
      <c r="G20" s="324"/>
      <c r="H20" s="324"/>
    </row>
    <row r="21" spans="1:8" ht="57.75" customHeight="1" x14ac:dyDescent="0.15">
      <c r="A21" s="2032" t="s">
        <v>622</v>
      </c>
      <c r="B21" s="2032"/>
      <c r="C21" s="2033" t="s">
        <v>659</v>
      </c>
      <c r="D21" s="2034"/>
      <c r="E21" s="2034"/>
      <c r="F21" s="2034"/>
      <c r="G21" s="2034"/>
      <c r="H21" s="2035"/>
    </row>
    <row r="22" spans="1:8" ht="15" customHeight="1" x14ac:dyDescent="0.15">
      <c r="A22" s="323"/>
      <c r="B22" s="323"/>
      <c r="C22" s="323"/>
      <c r="D22" s="323"/>
      <c r="E22" s="323"/>
      <c r="F22" s="323"/>
      <c r="G22" s="323"/>
      <c r="H22" s="323"/>
    </row>
    <row r="23" spans="1:8" ht="52.5" customHeight="1" x14ac:dyDescent="0.15">
      <c r="A23" s="2031" t="s">
        <v>658</v>
      </c>
      <c r="B23" s="2031"/>
      <c r="C23" s="2031"/>
      <c r="D23" s="2031"/>
      <c r="E23" s="2031"/>
      <c r="F23" s="2031"/>
      <c r="G23" s="2031"/>
      <c r="H23" s="2031"/>
    </row>
    <row r="24" spans="1:8" ht="39" customHeight="1" x14ac:dyDescent="0.15">
      <c r="A24" s="2031" t="s">
        <v>657</v>
      </c>
      <c r="B24" s="2031"/>
      <c r="C24" s="2031"/>
      <c r="D24" s="2031"/>
      <c r="E24" s="2031"/>
      <c r="F24" s="2031"/>
      <c r="G24" s="2031"/>
      <c r="H24" s="2031"/>
    </row>
    <row r="25" spans="1:8" ht="38.25" customHeight="1" x14ac:dyDescent="0.15">
      <c r="A25" s="2031" t="s">
        <v>656</v>
      </c>
      <c r="B25" s="2031"/>
      <c r="C25" s="2031"/>
      <c r="D25" s="2031"/>
      <c r="E25" s="2031"/>
      <c r="F25" s="2031"/>
      <c r="G25" s="2031"/>
      <c r="H25" s="2031"/>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9"/>
  <dataValidations count="1">
    <dataValidation type="list" allowBlank="1" showInputMessage="1" showErrorMessage="1" sqref="H8:H12" xr:uid="{ADC32E2B-98B1-42B6-914B-18D89F852D9D}">
      <formula1>"○"</formula1>
    </dataValidation>
  </dataValidations>
  <printOptions horizontalCentered="1" verticalCentered="1"/>
  <pageMargins left="0.39370078740157483" right="0.39370078740157483" top="0.47" bottom="0.3" header="0.32" footer="0.33"/>
  <pageSetup paperSize="9" orientation="portrait" horizontalDpi="4294967293" verticalDpi="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EE6B3-76F9-4CF7-9DD9-B4DCD9B73CB0}">
  <sheetPr>
    <tabColor rgb="FFFFFF00"/>
  </sheetPr>
  <dimension ref="A1:AM50"/>
  <sheetViews>
    <sheetView view="pageBreakPreview" topLeftCell="A6" zoomScaleSheetLayoutView="100" workbookViewId="0">
      <selection activeCell="B37" sqref="B37:AK41"/>
    </sheetView>
  </sheetViews>
  <sheetFormatPr defaultColWidth="8.625" defaultRowHeight="21" customHeight="1" x14ac:dyDescent="0.15"/>
  <cols>
    <col min="1" max="1" width="7.875" style="304" customWidth="1"/>
    <col min="2" max="23" width="2.625" style="304" customWidth="1"/>
    <col min="24" max="24" width="5.5" style="304" customWidth="1"/>
    <col min="25" max="25" width="4.375" style="304" customWidth="1"/>
    <col min="26" max="37" width="2.625" style="304" customWidth="1"/>
    <col min="38" max="38" width="2.5" style="304" customWidth="1"/>
    <col min="39" max="39" width="9" style="304" customWidth="1"/>
    <col min="40" max="40" width="2.5" style="304" customWidth="1"/>
    <col min="41" max="16384" width="8.625" style="304"/>
  </cols>
  <sheetData>
    <row r="1" spans="1:39" s="317" customFormat="1" ht="20.100000000000001" customHeight="1" x14ac:dyDescent="0.15">
      <c r="B1" s="2065" t="s">
        <v>1175</v>
      </c>
      <c r="C1" s="2065"/>
      <c r="D1" s="2065"/>
      <c r="E1" s="2065"/>
      <c r="F1" s="2065"/>
      <c r="G1" s="2065"/>
    </row>
    <row r="2" spans="1:39" s="317" customFormat="1" ht="20.100000000000001" customHeight="1" x14ac:dyDescent="0.15">
      <c r="AA2" s="2066" t="s">
        <v>650</v>
      </c>
      <c r="AB2" s="2066"/>
      <c r="AC2" s="2066"/>
      <c r="AD2" s="2066"/>
      <c r="AE2" s="2066"/>
      <c r="AF2" s="2066"/>
      <c r="AG2" s="2066"/>
      <c r="AH2" s="2066"/>
      <c r="AI2" s="2066"/>
      <c r="AJ2" s="2066"/>
    </row>
    <row r="3" spans="1:39" s="317" customFormat="1" ht="20.100000000000001" customHeight="1" x14ac:dyDescent="0.15"/>
    <row r="4" spans="1:39" ht="21" customHeight="1" x14ac:dyDescent="0.15">
      <c r="B4" s="2067" t="s">
        <v>648</v>
      </c>
      <c r="C4" s="2067"/>
      <c r="D4" s="2067"/>
      <c r="E4" s="2067"/>
      <c r="F4" s="2067"/>
      <c r="G4" s="2067"/>
      <c r="H4" s="2067"/>
      <c r="I4" s="2067"/>
      <c r="J4" s="2067"/>
      <c r="K4" s="2067"/>
      <c r="L4" s="2067"/>
      <c r="M4" s="2067"/>
      <c r="N4" s="2067"/>
      <c r="O4" s="2067"/>
      <c r="P4" s="2067"/>
      <c r="Q4" s="2067"/>
      <c r="R4" s="2067"/>
      <c r="S4" s="2067"/>
      <c r="T4" s="2067"/>
      <c r="U4" s="2067"/>
      <c r="V4" s="2067"/>
      <c r="W4" s="2067"/>
      <c r="X4" s="2067"/>
      <c r="Y4" s="2067"/>
      <c r="Z4" s="2067"/>
      <c r="AA4" s="2067"/>
      <c r="AB4" s="2067"/>
      <c r="AC4" s="2067"/>
      <c r="AD4" s="2067"/>
      <c r="AE4" s="2067"/>
      <c r="AF4" s="2067"/>
      <c r="AG4" s="2067"/>
      <c r="AH4" s="2067"/>
      <c r="AI4" s="2067"/>
      <c r="AJ4" s="2067"/>
    </row>
    <row r="5" spans="1:39" s="315" customFormat="1" ht="18" customHeight="1" x14ac:dyDescent="0.15">
      <c r="A5" s="316"/>
      <c r="B5" s="316"/>
      <c r="C5" s="316"/>
      <c r="D5" s="316"/>
      <c r="E5" s="316"/>
      <c r="F5" s="316"/>
      <c r="G5" s="316"/>
      <c r="H5" s="316"/>
    </row>
    <row r="6" spans="1:39" s="315" customFormat="1" ht="29.25" customHeight="1" x14ac:dyDescent="0.15">
      <c r="A6" s="316"/>
      <c r="B6" s="2061" t="s">
        <v>647</v>
      </c>
      <c r="C6" s="2061"/>
      <c r="D6" s="2061"/>
      <c r="E6" s="2061"/>
      <c r="F6" s="2061"/>
      <c r="G6" s="2061"/>
      <c r="H6" s="2061"/>
      <c r="I6" s="2061"/>
      <c r="J6" s="2061"/>
      <c r="K6" s="2061"/>
      <c r="L6" s="2068"/>
      <c r="M6" s="2068"/>
      <c r="N6" s="2068"/>
      <c r="O6" s="2068"/>
      <c r="P6" s="2068"/>
      <c r="Q6" s="2068"/>
      <c r="R6" s="2068"/>
      <c r="S6" s="2068"/>
      <c r="T6" s="2068"/>
      <c r="U6" s="2068"/>
      <c r="V6" s="2068"/>
      <c r="W6" s="2068"/>
      <c r="X6" s="2068"/>
      <c r="Y6" s="2068"/>
      <c r="Z6" s="2068"/>
      <c r="AA6" s="2068"/>
      <c r="AB6" s="2068"/>
      <c r="AC6" s="2068"/>
      <c r="AD6" s="2068"/>
      <c r="AE6" s="2068"/>
      <c r="AF6" s="2068"/>
      <c r="AG6" s="2068"/>
      <c r="AH6" s="2068"/>
      <c r="AI6" s="2068"/>
      <c r="AJ6" s="2068"/>
    </row>
    <row r="7" spans="1:39" s="315" customFormat="1" ht="31.5" customHeight="1" x14ac:dyDescent="0.15">
      <c r="A7" s="316"/>
      <c r="B7" s="2061" t="s">
        <v>646</v>
      </c>
      <c r="C7" s="2061"/>
      <c r="D7" s="2061"/>
      <c r="E7" s="2061"/>
      <c r="F7" s="2061"/>
      <c r="G7" s="2061"/>
      <c r="H7" s="2061"/>
      <c r="I7" s="2061"/>
      <c r="J7" s="2061"/>
      <c r="K7" s="2061"/>
      <c r="L7" s="2062"/>
      <c r="M7" s="2062"/>
      <c r="N7" s="2062"/>
      <c r="O7" s="2062"/>
      <c r="P7" s="2062"/>
      <c r="Q7" s="2062"/>
      <c r="R7" s="2062"/>
      <c r="S7" s="2062"/>
      <c r="T7" s="2062"/>
      <c r="U7" s="2062"/>
      <c r="V7" s="2062"/>
      <c r="W7" s="2062"/>
      <c r="X7" s="2062"/>
      <c r="Y7" s="2062"/>
      <c r="Z7" s="2063" t="s">
        <v>645</v>
      </c>
      <c r="AA7" s="2063"/>
      <c r="AB7" s="2063"/>
      <c r="AC7" s="2063"/>
      <c r="AD7" s="2063"/>
      <c r="AE7" s="2063"/>
      <c r="AF7" s="2063"/>
      <c r="AG7" s="2064" t="s">
        <v>644</v>
      </c>
      <c r="AH7" s="2064"/>
      <c r="AI7" s="2064"/>
      <c r="AJ7" s="2064"/>
    </row>
    <row r="8" spans="1:39" s="315" customFormat="1" ht="29.25" customHeight="1" x14ac:dyDescent="0.15">
      <c r="B8" s="2069" t="s">
        <v>643</v>
      </c>
      <c r="C8" s="2069"/>
      <c r="D8" s="2069"/>
      <c r="E8" s="2069"/>
      <c r="F8" s="2069"/>
      <c r="G8" s="2069"/>
      <c r="H8" s="2069"/>
      <c r="I8" s="2069"/>
      <c r="J8" s="2069"/>
      <c r="K8" s="2069"/>
      <c r="L8" s="2068" t="s">
        <v>642</v>
      </c>
      <c r="M8" s="2068"/>
      <c r="N8" s="2068"/>
      <c r="O8" s="2068"/>
      <c r="P8" s="2068"/>
      <c r="Q8" s="2068"/>
      <c r="R8" s="2068"/>
      <c r="S8" s="2068"/>
      <c r="T8" s="2068"/>
      <c r="U8" s="2068"/>
      <c r="V8" s="2068"/>
      <c r="W8" s="2068"/>
      <c r="X8" s="2068"/>
      <c r="Y8" s="2068"/>
      <c r="Z8" s="2068"/>
      <c r="AA8" s="2068"/>
      <c r="AB8" s="2068"/>
      <c r="AC8" s="2068"/>
      <c r="AD8" s="2068"/>
      <c r="AE8" s="2068"/>
      <c r="AF8" s="2068"/>
      <c r="AG8" s="2068"/>
      <c r="AH8" s="2068"/>
      <c r="AI8" s="2068"/>
      <c r="AJ8" s="2068"/>
    </row>
    <row r="9" spans="1:39" ht="9.75" customHeight="1" x14ac:dyDescent="0.15"/>
    <row r="10" spans="1:39" ht="21" customHeight="1" x14ac:dyDescent="0.15">
      <c r="B10" s="2070" t="s">
        <v>641</v>
      </c>
      <c r="C10" s="2070"/>
      <c r="D10" s="2070"/>
      <c r="E10" s="2070"/>
      <c r="F10" s="2070"/>
      <c r="G10" s="2070"/>
      <c r="H10" s="2070"/>
      <c r="I10" s="2070"/>
      <c r="J10" s="2070"/>
      <c r="K10" s="2070"/>
      <c r="L10" s="2070"/>
      <c r="M10" s="2070"/>
      <c r="N10" s="2070"/>
      <c r="O10" s="2070"/>
      <c r="P10" s="2070"/>
      <c r="Q10" s="2070"/>
      <c r="R10" s="2070"/>
      <c r="S10" s="2070"/>
      <c r="T10" s="2070"/>
      <c r="U10" s="2070"/>
      <c r="V10" s="2070"/>
      <c r="W10" s="2070"/>
      <c r="X10" s="2070"/>
      <c r="Y10" s="2070"/>
      <c r="Z10" s="2070"/>
      <c r="AA10" s="2070"/>
      <c r="AB10" s="2070"/>
      <c r="AC10" s="2070"/>
      <c r="AD10" s="2070"/>
      <c r="AE10" s="2070"/>
      <c r="AF10" s="2070"/>
      <c r="AG10" s="2070"/>
      <c r="AH10" s="2070"/>
      <c r="AI10" s="2070"/>
      <c r="AJ10" s="2070"/>
    </row>
    <row r="11" spans="1:39" ht="21" customHeight="1" x14ac:dyDescent="0.15">
      <c r="B11" s="2071" t="s">
        <v>640</v>
      </c>
      <c r="C11" s="2071"/>
      <c r="D11" s="2071"/>
      <c r="E11" s="2071"/>
      <c r="F11" s="2071"/>
      <c r="G11" s="2071"/>
      <c r="H11" s="2071"/>
      <c r="I11" s="2071"/>
      <c r="J11" s="2071"/>
      <c r="K11" s="2071"/>
      <c r="L11" s="2071"/>
      <c r="M11" s="2071"/>
      <c r="N11" s="2071"/>
      <c r="O11" s="2071"/>
      <c r="P11" s="2071"/>
      <c r="Q11" s="2071"/>
      <c r="R11" s="2071"/>
      <c r="S11" s="2072"/>
      <c r="T11" s="2072"/>
      <c r="U11" s="2072"/>
      <c r="V11" s="2072"/>
      <c r="W11" s="2072"/>
      <c r="X11" s="2072"/>
      <c r="Y11" s="2072"/>
      <c r="Z11" s="2072"/>
      <c r="AA11" s="2072"/>
      <c r="AB11" s="2072"/>
      <c r="AC11" s="701" t="s">
        <v>626</v>
      </c>
      <c r="AD11" s="702"/>
      <c r="AE11" s="2073"/>
      <c r="AF11" s="2073"/>
      <c r="AG11" s="2073"/>
      <c r="AH11" s="2073"/>
      <c r="AI11" s="2073"/>
      <c r="AJ11" s="2073"/>
      <c r="AM11" s="314"/>
    </row>
    <row r="12" spans="1:39" ht="21" customHeight="1" thickBot="1" x14ac:dyDescent="0.2">
      <c r="B12" s="313"/>
      <c r="C12" s="2074" t="s">
        <v>639</v>
      </c>
      <c r="D12" s="2074"/>
      <c r="E12" s="2074"/>
      <c r="F12" s="2074"/>
      <c r="G12" s="2074"/>
      <c r="H12" s="2074"/>
      <c r="I12" s="2074"/>
      <c r="J12" s="2074"/>
      <c r="K12" s="2074"/>
      <c r="L12" s="2074"/>
      <c r="M12" s="2074"/>
      <c r="N12" s="2074"/>
      <c r="O12" s="2074"/>
      <c r="P12" s="2074"/>
      <c r="Q12" s="2074"/>
      <c r="R12" s="2074"/>
      <c r="S12" s="2075">
        <f>ROUNDUP(S11*50%,1)</f>
        <v>0</v>
      </c>
      <c r="T12" s="2075"/>
      <c r="U12" s="2075"/>
      <c r="V12" s="2075"/>
      <c r="W12" s="2075"/>
      <c r="X12" s="2075"/>
      <c r="Y12" s="2075"/>
      <c r="Z12" s="2075"/>
      <c r="AA12" s="2075"/>
      <c r="AB12" s="2075"/>
      <c r="AC12" s="703" t="s">
        <v>626</v>
      </c>
      <c r="AD12" s="703"/>
      <c r="AE12" s="2076"/>
      <c r="AF12" s="2076"/>
      <c r="AG12" s="2076"/>
      <c r="AH12" s="2076"/>
      <c r="AI12" s="2076"/>
      <c r="AJ12" s="2076"/>
    </row>
    <row r="13" spans="1:39" ht="21" customHeight="1" thickTop="1" x14ac:dyDescent="0.15">
      <c r="B13" s="2077" t="s">
        <v>638</v>
      </c>
      <c r="C13" s="2077"/>
      <c r="D13" s="2077"/>
      <c r="E13" s="2077"/>
      <c r="F13" s="2077"/>
      <c r="G13" s="2077"/>
      <c r="H13" s="2077"/>
      <c r="I13" s="2077"/>
      <c r="J13" s="2077"/>
      <c r="K13" s="2077"/>
      <c r="L13" s="2077"/>
      <c r="M13" s="2077"/>
      <c r="N13" s="2077"/>
      <c r="O13" s="2077"/>
      <c r="P13" s="2077"/>
      <c r="Q13" s="2077"/>
      <c r="R13" s="2077"/>
      <c r="S13" s="2078" t="e">
        <f>ROUNDUP(AE25/L25,1)</f>
        <v>#DIV/0!</v>
      </c>
      <c r="T13" s="2078"/>
      <c r="U13" s="2078"/>
      <c r="V13" s="2078"/>
      <c r="W13" s="2078"/>
      <c r="X13" s="2078"/>
      <c r="Y13" s="2078"/>
      <c r="Z13" s="2078"/>
      <c r="AA13" s="2078"/>
      <c r="AB13" s="2078"/>
      <c r="AC13" s="312" t="s">
        <v>626</v>
      </c>
      <c r="AD13" s="312"/>
      <c r="AE13" s="2079" t="s">
        <v>637</v>
      </c>
      <c r="AF13" s="2079"/>
      <c r="AG13" s="2079"/>
      <c r="AH13" s="2079"/>
      <c r="AI13" s="2079"/>
      <c r="AJ13" s="2079"/>
    </row>
    <row r="14" spans="1:39" ht="21" customHeight="1" x14ac:dyDescent="0.15">
      <c r="B14" s="2080" t="s">
        <v>636</v>
      </c>
      <c r="C14" s="2080"/>
      <c r="D14" s="2080"/>
      <c r="E14" s="2080"/>
      <c r="F14" s="2080"/>
      <c r="G14" s="2080"/>
      <c r="H14" s="2080"/>
      <c r="I14" s="2080"/>
      <c r="J14" s="2080"/>
      <c r="K14" s="2080"/>
      <c r="L14" s="2080" t="s">
        <v>635</v>
      </c>
      <c r="M14" s="2080"/>
      <c r="N14" s="2080"/>
      <c r="O14" s="2080"/>
      <c r="P14" s="2080"/>
      <c r="Q14" s="2080"/>
      <c r="R14" s="2080"/>
      <c r="S14" s="2080"/>
      <c r="T14" s="2080"/>
      <c r="U14" s="2080"/>
      <c r="V14" s="2080"/>
      <c r="W14" s="2080"/>
      <c r="X14" s="2080"/>
      <c r="Y14" s="2080" t="s">
        <v>634</v>
      </c>
      <c r="Z14" s="2080"/>
      <c r="AA14" s="2080"/>
      <c r="AB14" s="2080"/>
      <c r="AC14" s="2080"/>
      <c r="AD14" s="2080"/>
      <c r="AE14" s="2080" t="s">
        <v>633</v>
      </c>
      <c r="AF14" s="2080"/>
      <c r="AG14" s="2080"/>
      <c r="AH14" s="2080"/>
      <c r="AI14" s="2080"/>
      <c r="AJ14" s="2080"/>
    </row>
    <row r="15" spans="1:39" ht="21" customHeight="1" x14ac:dyDescent="0.15">
      <c r="B15" s="704">
        <v>1</v>
      </c>
      <c r="C15" s="2081"/>
      <c r="D15" s="2081"/>
      <c r="E15" s="2081"/>
      <c r="F15" s="2081"/>
      <c r="G15" s="2081"/>
      <c r="H15" s="2081"/>
      <c r="I15" s="2081"/>
      <c r="J15" s="2081"/>
      <c r="K15" s="2081"/>
      <c r="L15" s="2081"/>
      <c r="M15" s="2081"/>
      <c r="N15" s="2081"/>
      <c r="O15" s="2081"/>
      <c r="P15" s="2081"/>
      <c r="Q15" s="2081"/>
      <c r="R15" s="2081"/>
      <c r="S15" s="2081"/>
      <c r="T15" s="2081"/>
      <c r="U15" s="2081"/>
      <c r="V15" s="2081"/>
      <c r="W15" s="2081"/>
      <c r="X15" s="2081"/>
      <c r="Y15" s="2081"/>
      <c r="Z15" s="2081"/>
      <c r="AA15" s="2081"/>
      <c r="AB15" s="2081"/>
      <c r="AC15" s="2081"/>
      <c r="AD15" s="2081"/>
      <c r="AE15" s="2081"/>
      <c r="AF15" s="2081"/>
      <c r="AG15" s="2081"/>
      <c r="AH15" s="2081"/>
      <c r="AI15" s="2081"/>
      <c r="AJ15" s="2081"/>
    </row>
    <row r="16" spans="1:39" ht="21" customHeight="1" x14ac:dyDescent="0.15">
      <c r="B16" s="704">
        <v>2</v>
      </c>
      <c r="C16" s="2081"/>
      <c r="D16" s="2081"/>
      <c r="E16" s="2081"/>
      <c r="F16" s="2081"/>
      <c r="G16" s="2081"/>
      <c r="H16" s="2081"/>
      <c r="I16" s="2081"/>
      <c r="J16" s="2081"/>
      <c r="K16" s="2081"/>
      <c r="L16" s="2081"/>
      <c r="M16" s="2081"/>
      <c r="N16" s="2081"/>
      <c r="O16" s="2081"/>
      <c r="P16" s="2081"/>
      <c r="Q16" s="2081"/>
      <c r="R16" s="2081"/>
      <c r="S16" s="2081"/>
      <c r="T16" s="2081"/>
      <c r="U16" s="2081"/>
      <c r="V16" s="2081"/>
      <c r="W16" s="2081"/>
      <c r="X16" s="2081"/>
      <c r="Y16" s="2081"/>
      <c r="Z16" s="2081"/>
      <c r="AA16" s="2081"/>
      <c r="AB16" s="2081"/>
      <c r="AC16" s="2081"/>
      <c r="AD16" s="2081"/>
      <c r="AE16" s="2081"/>
      <c r="AF16" s="2081"/>
      <c r="AG16" s="2081"/>
      <c r="AH16" s="2081"/>
      <c r="AI16" s="2081"/>
      <c r="AJ16" s="2081"/>
    </row>
    <row r="17" spans="2:36" ht="21" customHeight="1" x14ac:dyDescent="0.15">
      <c r="B17" s="704">
        <v>3</v>
      </c>
      <c r="C17" s="2081"/>
      <c r="D17" s="2081"/>
      <c r="E17" s="2081"/>
      <c r="F17" s="2081"/>
      <c r="G17" s="2081"/>
      <c r="H17" s="2081"/>
      <c r="I17" s="2081"/>
      <c r="J17" s="2081"/>
      <c r="K17" s="2081"/>
      <c r="L17" s="2081"/>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1"/>
      <c r="AJ17" s="2081"/>
    </row>
    <row r="18" spans="2:36" ht="21" customHeight="1" x14ac:dyDescent="0.15">
      <c r="B18" s="704">
        <v>4</v>
      </c>
      <c r="C18" s="2081"/>
      <c r="D18" s="2081"/>
      <c r="E18" s="2081"/>
      <c r="F18" s="2081"/>
      <c r="G18" s="2081"/>
      <c r="H18" s="2081"/>
      <c r="I18" s="2081"/>
      <c r="J18" s="2081"/>
      <c r="K18" s="2081"/>
      <c r="L18" s="2081"/>
      <c r="M18" s="2081"/>
      <c r="N18" s="2081"/>
      <c r="O18" s="2081"/>
      <c r="P18" s="2081"/>
      <c r="Q18" s="2081"/>
      <c r="R18" s="2081"/>
      <c r="S18" s="2081"/>
      <c r="T18" s="2081"/>
      <c r="U18" s="2081"/>
      <c r="V18" s="2081"/>
      <c r="W18" s="2081"/>
      <c r="X18" s="2081"/>
      <c r="Y18" s="2081"/>
      <c r="Z18" s="2081"/>
      <c r="AA18" s="2081"/>
      <c r="AB18" s="2081"/>
      <c r="AC18" s="2081"/>
      <c r="AD18" s="2081"/>
      <c r="AE18" s="2081"/>
      <c r="AF18" s="2081"/>
      <c r="AG18" s="2081"/>
      <c r="AH18" s="2081"/>
      <c r="AI18" s="2081"/>
      <c r="AJ18" s="2081"/>
    </row>
    <row r="19" spans="2:36" ht="21" customHeight="1" x14ac:dyDescent="0.15">
      <c r="B19" s="704">
        <v>5</v>
      </c>
      <c r="C19" s="2081"/>
      <c r="D19" s="2081"/>
      <c r="E19" s="2081"/>
      <c r="F19" s="2081"/>
      <c r="G19" s="2081"/>
      <c r="H19" s="2081"/>
      <c r="I19" s="2081"/>
      <c r="J19" s="2081"/>
      <c r="K19" s="2081"/>
      <c r="L19" s="2081"/>
      <c r="M19" s="2081"/>
      <c r="N19" s="2081"/>
      <c r="O19" s="2081"/>
      <c r="P19" s="2081"/>
      <c r="Q19" s="2081"/>
      <c r="R19" s="2081"/>
      <c r="S19" s="2081"/>
      <c r="T19" s="2081"/>
      <c r="U19" s="2081"/>
      <c r="V19" s="2081"/>
      <c r="W19" s="2081"/>
      <c r="X19" s="2081"/>
      <c r="Y19" s="2081"/>
      <c r="Z19" s="2081"/>
      <c r="AA19" s="2081"/>
      <c r="AB19" s="2081"/>
      <c r="AC19" s="2081"/>
      <c r="AD19" s="2081"/>
      <c r="AE19" s="2081"/>
      <c r="AF19" s="2081"/>
      <c r="AG19" s="2081"/>
      <c r="AH19" s="2081"/>
      <c r="AI19" s="2081"/>
      <c r="AJ19" s="2081"/>
    </row>
    <row r="20" spans="2:36" ht="21" customHeight="1" x14ac:dyDescent="0.15">
      <c r="B20" s="704">
        <v>6</v>
      </c>
      <c r="C20" s="2081"/>
      <c r="D20" s="2081"/>
      <c r="E20" s="2081"/>
      <c r="F20" s="2081"/>
      <c r="G20" s="2081"/>
      <c r="H20" s="2081"/>
      <c r="I20" s="2081"/>
      <c r="J20" s="2081"/>
      <c r="K20" s="2081"/>
      <c r="L20" s="2081"/>
      <c r="M20" s="2081"/>
      <c r="N20" s="2081"/>
      <c r="O20" s="2081"/>
      <c r="P20" s="2081"/>
      <c r="Q20" s="2081"/>
      <c r="R20" s="2081"/>
      <c r="S20" s="2081"/>
      <c r="T20" s="2081"/>
      <c r="U20" s="2081"/>
      <c r="V20" s="2081"/>
      <c r="W20" s="2081"/>
      <c r="X20" s="2081"/>
      <c r="Y20" s="2081"/>
      <c r="Z20" s="2081"/>
      <c r="AA20" s="2081"/>
      <c r="AB20" s="2081"/>
      <c r="AC20" s="2081"/>
      <c r="AD20" s="2081"/>
      <c r="AE20" s="2081"/>
      <c r="AF20" s="2081"/>
      <c r="AG20" s="2081"/>
      <c r="AH20" s="2081"/>
      <c r="AI20" s="2081"/>
      <c r="AJ20" s="2081"/>
    </row>
    <row r="21" spans="2:36" ht="21" customHeight="1" x14ac:dyDescent="0.15">
      <c r="B21" s="704">
        <v>7</v>
      </c>
      <c r="C21" s="2081"/>
      <c r="D21" s="2081"/>
      <c r="E21" s="2081"/>
      <c r="F21" s="2081"/>
      <c r="G21" s="2081"/>
      <c r="H21" s="2081"/>
      <c r="I21" s="2081"/>
      <c r="J21" s="2081"/>
      <c r="K21" s="2081"/>
      <c r="L21" s="2081"/>
      <c r="M21" s="2081"/>
      <c r="N21" s="2081"/>
      <c r="O21" s="2081"/>
      <c r="P21" s="2081"/>
      <c r="Q21" s="2081"/>
      <c r="R21" s="2081"/>
      <c r="S21" s="2081"/>
      <c r="T21" s="2081"/>
      <c r="U21" s="2081"/>
      <c r="V21" s="2081"/>
      <c r="W21" s="2081"/>
      <c r="X21" s="2081"/>
      <c r="Y21" s="2081"/>
      <c r="Z21" s="2081"/>
      <c r="AA21" s="2081"/>
      <c r="AB21" s="2081"/>
      <c r="AC21" s="2081"/>
      <c r="AD21" s="2081"/>
      <c r="AE21" s="2081"/>
      <c r="AF21" s="2081"/>
      <c r="AG21" s="2081"/>
      <c r="AH21" s="2081"/>
      <c r="AI21" s="2081"/>
      <c r="AJ21" s="2081"/>
    </row>
    <row r="22" spans="2:36" ht="21" customHeight="1" x14ac:dyDescent="0.15">
      <c r="B22" s="704">
        <v>8</v>
      </c>
      <c r="C22" s="2081"/>
      <c r="D22" s="2081"/>
      <c r="E22" s="2081"/>
      <c r="F22" s="2081"/>
      <c r="G22" s="2081"/>
      <c r="H22" s="2081"/>
      <c r="I22" s="2081"/>
      <c r="J22" s="2081"/>
      <c r="K22" s="2081"/>
      <c r="L22" s="2081"/>
      <c r="M22" s="2081"/>
      <c r="N22" s="2081"/>
      <c r="O22" s="2081"/>
      <c r="P22" s="2081"/>
      <c r="Q22" s="2081"/>
      <c r="R22" s="2081"/>
      <c r="S22" s="2081"/>
      <c r="T22" s="2081"/>
      <c r="U22" s="2081"/>
      <c r="V22" s="2081"/>
      <c r="W22" s="2081"/>
      <c r="X22" s="2081"/>
      <c r="Y22" s="2081"/>
      <c r="Z22" s="2081"/>
      <c r="AA22" s="2081"/>
      <c r="AB22" s="2081"/>
      <c r="AC22" s="2081"/>
      <c r="AD22" s="2081"/>
      <c r="AE22" s="2081"/>
      <c r="AF22" s="2081"/>
      <c r="AG22" s="2081"/>
      <c r="AH22" s="2081"/>
      <c r="AI22" s="2081"/>
      <c r="AJ22" s="2081"/>
    </row>
    <row r="23" spans="2:36" ht="21" customHeight="1" x14ac:dyDescent="0.15">
      <c r="B23" s="704">
        <v>9</v>
      </c>
      <c r="C23" s="2081"/>
      <c r="D23" s="2081"/>
      <c r="E23" s="2081"/>
      <c r="F23" s="2081"/>
      <c r="G23" s="2081"/>
      <c r="H23" s="2081"/>
      <c r="I23" s="2081"/>
      <c r="J23" s="2081"/>
      <c r="K23" s="2081"/>
      <c r="L23" s="2081"/>
      <c r="M23" s="2081"/>
      <c r="N23" s="2081"/>
      <c r="O23" s="2081"/>
      <c r="P23" s="2081"/>
      <c r="Q23" s="2081"/>
      <c r="R23" s="2081"/>
      <c r="S23" s="2081"/>
      <c r="T23" s="2081"/>
      <c r="U23" s="2081"/>
      <c r="V23" s="2081"/>
      <c r="W23" s="2081"/>
      <c r="X23" s="2081"/>
      <c r="Y23" s="2081"/>
      <c r="Z23" s="2081"/>
      <c r="AA23" s="2081"/>
      <c r="AB23" s="2081"/>
      <c r="AC23" s="2081"/>
      <c r="AD23" s="2081"/>
      <c r="AE23" s="2081"/>
      <c r="AF23" s="2081"/>
      <c r="AG23" s="2081"/>
      <c r="AH23" s="2081"/>
      <c r="AI23" s="2081"/>
      <c r="AJ23" s="2081"/>
    </row>
    <row r="24" spans="2:36" ht="21" customHeight="1" x14ac:dyDescent="0.15">
      <c r="B24" s="704">
        <v>10</v>
      </c>
      <c r="C24" s="2081"/>
      <c r="D24" s="2081"/>
      <c r="E24" s="2081"/>
      <c r="F24" s="2081"/>
      <c r="G24" s="2081"/>
      <c r="H24" s="2081"/>
      <c r="I24" s="2081"/>
      <c r="J24" s="2081"/>
      <c r="K24" s="2081"/>
      <c r="L24" s="2081"/>
      <c r="M24" s="2081"/>
      <c r="N24" s="2081"/>
      <c r="O24" s="2081"/>
      <c r="P24" s="2081"/>
      <c r="Q24" s="2081"/>
      <c r="R24" s="2081"/>
      <c r="S24" s="2081"/>
      <c r="T24" s="2081"/>
      <c r="U24" s="2081"/>
      <c r="V24" s="2081"/>
      <c r="W24" s="2081"/>
      <c r="X24" s="2081"/>
      <c r="Y24" s="2081"/>
      <c r="Z24" s="2081"/>
      <c r="AA24" s="2081"/>
      <c r="AB24" s="2081"/>
      <c r="AC24" s="2081"/>
      <c r="AD24" s="2081"/>
      <c r="AE24" s="2081"/>
      <c r="AF24" s="2081"/>
      <c r="AG24" s="2081"/>
      <c r="AH24" s="2081"/>
      <c r="AI24" s="2081"/>
      <c r="AJ24" s="2081"/>
    </row>
    <row r="25" spans="2:36" ht="21" customHeight="1" x14ac:dyDescent="0.15">
      <c r="B25" s="2082" t="s">
        <v>632</v>
      </c>
      <c r="C25" s="2082"/>
      <c r="D25" s="2082"/>
      <c r="E25" s="2082"/>
      <c r="F25" s="2082"/>
      <c r="G25" s="2082"/>
      <c r="H25" s="2082"/>
      <c r="I25" s="2082"/>
      <c r="J25" s="2082"/>
      <c r="K25" s="2082"/>
      <c r="L25" s="2083"/>
      <c r="M25" s="2083"/>
      <c r="N25" s="2083"/>
      <c r="O25" s="2083"/>
      <c r="P25" s="2083"/>
      <c r="Q25" s="2084" t="s">
        <v>631</v>
      </c>
      <c r="R25" s="2084"/>
      <c r="S25" s="2080" t="s">
        <v>630</v>
      </c>
      <c r="T25" s="2080"/>
      <c r="U25" s="2080"/>
      <c r="V25" s="2080"/>
      <c r="W25" s="2080"/>
      <c r="X25" s="2080"/>
      <c r="Y25" s="2080"/>
      <c r="Z25" s="2080"/>
      <c r="AA25" s="2080"/>
      <c r="AB25" s="2080"/>
      <c r="AC25" s="2080"/>
      <c r="AD25" s="2080"/>
      <c r="AE25" s="2085">
        <f>SUM(AE15:AJ24)</f>
        <v>0</v>
      </c>
      <c r="AF25" s="2085"/>
      <c r="AG25" s="2085"/>
      <c r="AH25" s="2085"/>
      <c r="AI25" s="2085"/>
      <c r="AJ25" s="2085"/>
    </row>
    <row r="26" spans="2:36" ht="9" customHeight="1" x14ac:dyDescent="0.15">
      <c r="B26" s="309"/>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row>
    <row r="27" spans="2:36" ht="21" customHeight="1" x14ac:dyDescent="0.15">
      <c r="B27" s="2070" t="s">
        <v>629</v>
      </c>
      <c r="C27" s="2070"/>
      <c r="D27" s="2070"/>
      <c r="E27" s="2070"/>
      <c r="F27" s="2070"/>
      <c r="G27" s="2070"/>
      <c r="H27" s="2070"/>
      <c r="I27" s="2070"/>
      <c r="J27" s="2070"/>
      <c r="K27" s="2070"/>
      <c r="L27" s="2070"/>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row>
    <row r="28" spans="2:36" ht="21" customHeight="1" thickBot="1" x14ac:dyDescent="0.2">
      <c r="B28" s="2086" t="s">
        <v>628</v>
      </c>
      <c r="C28" s="2086"/>
      <c r="D28" s="2086"/>
      <c r="E28" s="2086"/>
      <c r="F28" s="2086"/>
      <c r="G28" s="2086"/>
      <c r="H28" s="2086"/>
      <c r="I28" s="2086"/>
      <c r="J28" s="2086"/>
      <c r="K28" s="2086"/>
      <c r="L28" s="2086"/>
      <c r="M28" s="2086"/>
      <c r="N28" s="2086"/>
      <c r="O28" s="2086"/>
      <c r="P28" s="2086"/>
      <c r="Q28" s="2086"/>
      <c r="R28" s="2086"/>
      <c r="S28" s="2075">
        <f>ROUNDUP(S11/40,1)</f>
        <v>0</v>
      </c>
      <c r="T28" s="2075"/>
      <c r="U28" s="2075"/>
      <c r="V28" s="2075"/>
      <c r="W28" s="2075"/>
      <c r="X28" s="2075"/>
      <c r="Y28" s="2075"/>
      <c r="Z28" s="2075"/>
      <c r="AA28" s="2075"/>
      <c r="AB28" s="2075"/>
      <c r="AC28" s="705" t="s">
        <v>626</v>
      </c>
      <c r="AD28" s="706"/>
      <c r="AE28" s="2076"/>
      <c r="AF28" s="2076"/>
      <c r="AG28" s="2076"/>
      <c r="AH28" s="2076"/>
      <c r="AI28" s="2076"/>
      <c r="AJ28" s="2076"/>
    </row>
    <row r="29" spans="2:36" ht="21" customHeight="1" thickTop="1" x14ac:dyDescent="0.15">
      <c r="B29" s="2077" t="s">
        <v>627</v>
      </c>
      <c r="C29" s="2077"/>
      <c r="D29" s="2077"/>
      <c r="E29" s="2077"/>
      <c r="F29" s="2077"/>
      <c r="G29" s="2077"/>
      <c r="H29" s="2077"/>
      <c r="I29" s="2077"/>
      <c r="J29" s="2077"/>
      <c r="K29" s="2077"/>
      <c r="L29" s="2077"/>
      <c r="M29" s="2077"/>
      <c r="N29" s="2077"/>
      <c r="O29" s="2077"/>
      <c r="P29" s="2077"/>
      <c r="Q29" s="2077"/>
      <c r="R29" s="2077"/>
      <c r="S29" s="2087"/>
      <c r="T29" s="2087"/>
      <c r="U29" s="2087"/>
      <c r="V29" s="2087"/>
      <c r="W29" s="2087"/>
      <c r="X29" s="2087"/>
      <c r="Y29" s="2087"/>
      <c r="Z29" s="2087"/>
      <c r="AA29" s="2087"/>
      <c r="AB29" s="2087"/>
      <c r="AC29" s="311" t="s">
        <v>626</v>
      </c>
      <c r="AD29" s="310"/>
      <c r="AE29" s="2079" t="s">
        <v>625</v>
      </c>
      <c r="AF29" s="2079"/>
      <c r="AG29" s="2079"/>
      <c r="AH29" s="2079"/>
      <c r="AI29" s="2079"/>
      <c r="AJ29" s="2079"/>
    </row>
    <row r="30" spans="2:36" ht="21" customHeight="1" x14ac:dyDescent="0.15">
      <c r="B30" s="2088" t="s">
        <v>624</v>
      </c>
      <c r="C30" s="2088"/>
      <c r="D30" s="2088"/>
      <c r="E30" s="2088"/>
      <c r="F30" s="2088"/>
      <c r="G30" s="2088"/>
      <c r="H30" s="2088"/>
      <c r="I30" s="2088"/>
      <c r="J30" s="2088"/>
      <c r="K30" s="2088"/>
      <c r="L30" s="2088"/>
      <c r="M30" s="2088"/>
      <c r="N30" s="2088"/>
      <c r="O30" s="2088"/>
      <c r="P30" s="2088"/>
      <c r="Q30" s="2088"/>
      <c r="R30" s="2088"/>
      <c r="S30" s="2088" t="s">
        <v>623</v>
      </c>
      <c r="T30" s="2088"/>
      <c r="U30" s="2088"/>
      <c r="V30" s="2088"/>
      <c r="W30" s="2088"/>
      <c r="X30" s="2088"/>
      <c r="Y30" s="2088"/>
      <c r="Z30" s="2088"/>
      <c r="AA30" s="2088"/>
      <c r="AB30" s="2088"/>
      <c r="AC30" s="2088"/>
      <c r="AD30" s="2088"/>
      <c r="AE30" s="2088"/>
      <c r="AF30" s="2088"/>
      <c r="AG30" s="2088"/>
      <c r="AH30" s="2088"/>
      <c r="AI30" s="2088"/>
      <c r="AJ30" s="2088"/>
    </row>
    <row r="31" spans="2:36" ht="21" customHeight="1" x14ac:dyDescent="0.15">
      <c r="B31" s="704">
        <v>1</v>
      </c>
      <c r="C31" s="2081"/>
      <c r="D31" s="2081"/>
      <c r="E31" s="2081"/>
      <c r="F31" s="2081"/>
      <c r="G31" s="2081"/>
      <c r="H31" s="2081"/>
      <c r="I31" s="2081"/>
      <c r="J31" s="2081"/>
      <c r="K31" s="2081"/>
      <c r="L31" s="2081"/>
      <c r="M31" s="2081"/>
      <c r="N31" s="2081"/>
      <c r="O31" s="2081"/>
      <c r="P31" s="2081"/>
      <c r="Q31" s="2081"/>
      <c r="R31" s="2081"/>
      <c r="S31" s="2081"/>
      <c r="T31" s="2081"/>
      <c r="U31" s="2081"/>
      <c r="V31" s="2081"/>
      <c r="W31" s="2081"/>
      <c r="X31" s="2081"/>
      <c r="Y31" s="2081"/>
      <c r="Z31" s="2081"/>
      <c r="AA31" s="2081"/>
      <c r="AB31" s="2081"/>
      <c r="AC31" s="2081"/>
      <c r="AD31" s="2081"/>
      <c r="AE31" s="2081"/>
      <c r="AF31" s="2081"/>
      <c r="AG31" s="2081"/>
      <c r="AH31" s="2081"/>
      <c r="AI31" s="2081"/>
      <c r="AJ31" s="2081"/>
    </row>
    <row r="32" spans="2:36" ht="21" customHeight="1" x14ac:dyDescent="0.15">
      <c r="B32" s="704">
        <v>2</v>
      </c>
      <c r="C32" s="2081"/>
      <c r="D32" s="2081"/>
      <c r="E32" s="2081"/>
      <c r="F32" s="2081"/>
      <c r="G32" s="2081"/>
      <c r="H32" s="2081"/>
      <c r="I32" s="2081"/>
      <c r="J32" s="2081"/>
      <c r="K32" s="2081"/>
      <c r="L32" s="2081"/>
      <c r="M32" s="2081"/>
      <c r="N32" s="2081"/>
      <c r="O32" s="2081"/>
      <c r="P32" s="2081"/>
      <c r="Q32" s="2081"/>
      <c r="R32" s="2081"/>
      <c r="S32" s="2081"/>
      <c r="T32" s="2081"/>
      <c r="U32" s="2081"/>
      <c r="V32" s="2081"/>
      <c r="W32" s="2081"/>
      <c r="X32" s="2081"/>
      <c r="Y32" s="2081"/>
      <c r="Z32" s="2081"/>
      <c r="AA32" s="2081"/>
      <c r="AB32" s="2081"/>
      <c r="AC32" s="2081"/>
      <c r="AD32" s="2081"/>
      <c r="AE32" s="2081"/>
      <c r="AF32" s="2081"/>
      <c r="AG32" s="2081"/>
      <c r="AH32" s="2081"/>
      <c r="AI32" s="2081"/>
      <c r="AJ32" s="2081"/>
    </row>
    <row r="33" spans="2:38" ht="21" customHeight="1" x14ac:dyDescent="0.15">
      <c r="B33" s="704">
        <v>3</v>
      </c>
      <c r="C33" s="2081"/>
      <c r="D33" s="2081"/>
      <c r="E33" s="2081"/>
      <c r="F33" s="2081"/>
      <c r="G33" s="2081"/>
      <c r="H33" s="2081"/>
      <c r="I33" s="2081"/>
      <c r="J33" s="2081"/>
      <c r="K33" s="2081"/>
      <c r="L33" s="2081"/>
      <c r="M33" s="2081"/>
      <c r="N33" s="2081"/>
      <c r="O33" s="2081"/>
      <c r="P33" s="2081"/>
      <c r="Q33" s="2081"/>
      <c r="R33" s="2081"/>
      <c r="S33" s="2081"/>
      <c r="T33" s="2081"/>
      <c r="U33" s="2081"/>
      <c r="V33" s="2081"/>
      <c r="W33" s="2081"/>
      <c r="X33" s="2081"/>
      <c r="Y33" s="2081"/>
      <c r="Z33" s="2081"/>
      <c r="AA33" s="2081"/>
      <c r="AB33" s="2081"/>
      <c r="AC33" s="2081"/>
      <c r="AD33" s="2081"/>
      <c r="AE33" s="2081"/>
      <c r="AF33" s="2081"/>
      <c r="AG33" s="2081"/>
      <c r="AH33" s="2081"/>
      <c r="AI33" s="2081"/>
      <c r="AJ33" s="2081"/>
    </row>
    <row r="34" spans="2:38" ht="8.25" customHeight="1" x14ac:dyDescent="0.15">
      <c r="B34" s="309"/>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row>
    <row r="35" spans="2:38" ht="22.5" customHeight="1" x14ac:dyDescent="0.15">
      <c r="B35" s="2091" t="s">
        <v>622</v>
      </c>
      <c r="C35" s="2091"/>
      <c r="D35" s="2091"/>
      <c r="E35" s="2091"/>
      <c r="F35" s="2091"/>
      <c r="G35" s="2091"/>
      <c r="H35" s="2092" t="s">
        <v>621</v>
      </c>
      <c r="I35" s="2092"/>
      <c r="J35" s="2092"/>
      <c r="K35" s="2092"/>
      <c r="L35" s="2092"/>
      <c r="M35" s="2092"/>
      <c r="N35" s="2092"/>
      <c r="O35" s="2092"/>
      <c r="P35" s="2092"/>
      <c r="Q35" s="2092"/>
      <c r="R35" s="2092"/>
      <c r="S35" s="2092"/>
      <c r="T35" s="2092"/>
      <c r="U35" s="2092"/>
      <c r="V35" s="2092"/>
      <c r="W35" s="2092"/>
      <c r="X35" s="2092"/>
      <c r="Y35" s="2092"/>
      <c r="Z35" s="2092"/>
      <c r="AA35" s="2092"/>
      <c r="AB35" s="2092"/>
      <c r="AC35" s="2092"/>
      <c r="AD35" s="2092"/>
      <c r="AE35" s="2092"/>
      <c r="AF35" s="2092"/>
      <c r="AG35" s="2092"/>
      <c r="AH35" s="2092"/>
      <c r="AI35" s="2092"/>
      <c r="AJ35" s="2092"/>
    </row>
    <row r="36" spans="2:38" ht="8.25" customHeight="1" x14ac:dyDescent="0.15">
      <c r="B36" s="309"/>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row>
    <row r="37" spans="2:38" ht="18.75" customHeight="1" x14ac:dyDescent="0.15">
      <c r="B37" s="2093" t="s">
        <v>620</v>
      </c>
      <c r="C37" s="2093"/>
      <c r="D37" s="2093"/>
      <c r="E37" s="2093"/>
      <c r="F37" s="2093"/>
      <c r="G37" s="2093"/>
      <c r="H37" s="2093"/>
      <c r="I37" s="2093"/>
      <c r="J37" s="2093"/>
      <c r="K37" s="2093"/>
      <c r="L37" s="2093"/>
      <c r="M37" s="2093"/>
      <c r="N37" s="2093"/>
      <c r="O37" s="2093"/>
      <c r="P37" s="2093"/>
      <c r="Q37" s="2093"/>
      <c r="R37" s="2093"/>
      <c r="S37" s="2093"/>
      <c r="T37" s="2093"/>
      <c r="U37" s="2093"/>
      <c r="V37" s="2093"/>
      <c r="W37" s="2093"/>
      <c r="X37" s="2093"/>
      <c r="Y37" s="2093"/>
      <c r="Z37" s="2093"/>
      <c r="AA37" s="2093"/>
      <c r="AB37" s="2093"/>
      <c r="AC37" s="2093"/>
      <c r="AD37" s="2093"/>
      <c r="AE37" s="2093"/>
      <c r="AF37" s="2093"/>
      <c r="AG37" s="2093"/>
      <c r="AH37" s="2093"/>
      <c r="AI37" s="2093"/>
      <c r="AJ37" s="2093"/>
      <c r="AK37" s="2093"/>
      <c r="AL37" s="307"/>
    </row>
    <row r="38" spans="2:38" ht="18.75" customHeight="1" x14ac:dyDescent="0.15">
      <c r="B38" s="2093"/>
      <c r="C38" s="2093"/>
      <c r="D38" s="2093"/>
      <c r="E38" s="2093"/>
      <c r="F38" s="2093"/>
      <c r="G38" s="2093"/>
      <c r="H38" s="2093"/>
      <c r="I38" s="2093"/>
      <c r="J38" s="2093"/>
      <c r="K38" s="2093"/>
      <c r="L38" s="2093"/>
      <c r="M38" s="2093"/>
      <c r="N38" s="2093"/>
      <c r="O38" s="2093"/>
      <c r="P38" s="2093"/>
      <c r="Q38" s="2093"/>
      <c r="R38" s="2093"/>
      <c r="S38" s="2093"/>
      <c r="T38" s="2093"/>
      <c r="U38" s="2093"/>
      <c r="V38" s="2093"/>
      <c r="W38" s="2093"/>
      <c r="X38" s="2093"/>
      <c r="Y38" s="2093"/>
      <c r="Z38" s="2093"/>
      <c r="AA38" s="2093"/>
      <c r="AB38" s="2093"/>
      <c r="AC38" s="2093"/>
      <c r="AD38" s="2093"/>
      <c r="AE38" s="2093"/>
      <c r="AF38" s="2093"/>
      <c r="AG38" s="2093"/>
      <c r="AH38" s="2093"/>
      <c r="AI38" s="2093"/>
      <c r="AJ38" s="2093"/>
      <c r="AK38" s="2093"/>
      <c r="AL38" s="307"/>
    </row>
    <row r="39" spans="2:38" ht="18.75" customHeight="1" x14ac:dyDescent="0.15">
      <c r="B39" s="2093"/>
      <c r="C39" s="2093"/>
      <c r="D39" s="2093"/>
      <c r="E39" s="2093"/>
      <c r="F39" s="2093"/>
      <c r="G39" s="2093"/>
      <c r="H39" s="2093"/>
      <c r="I39" s="2093"/>
      <c r="J39" s="2093"/>
      <c r="K39" s="2093"/>
      <c r="L39" s="2093"/>
      <c r="M39" s="2093"/>
      <c r="N39" s="2093"/>
      <c r="O39" s="2093"/>
      <c r="P39" s="2093"/>
      <c r="Q39" s="2093"/>
      <c r="R39" s="2093"/>
      <c r="S39" s="2093"/>
      <c r="T39" s="2093"/>
      <c r="U39" s="2093"/>
      <c r="V39" s="2093"/>
      <c r="W39" s="2093"/>
      <c r="X39" s="2093"/>
      <c r="Y39" s="2093"/>
      <c r="Z39" s="2093"/>
      <c r="AA39" s="2093"/>
      <c r="AB39" s="2093"/>
      <c r="AC39" s="2093"/>
      <c r="AD39" s="2093"/>
      <c r="AE39" s="2093"/>
      <c r="AF39" s="2093"/>
      <c r="AG39" s="2093"/>
      <c r="AH39" s="2093"/>
      <c r="AI39" s="2093"/>
      <c r="AJ39" s="2093"/>
      <c r="AK39" s="2093"/>
      <c r="AL39" s="307"/>
    </row>
    <row r="40" spans="2:38" ht="18.75" customHeight="1" x14ac:dyDescent="0.15">
      <c r="B40" s="2093"/>
      <c r="C40" s="2093"/>
      <c r="D40" s="2093"/>
      <c r="E40" s="2093"/>
      <c r="F40" s="2093"/>
      <c r="G40" s="2093"/>
      <c r="H40" s="2093"/>
      <c r="I40" s="2093"/>
      <c r="J40" s="2093"/>
      <c r="K40" s="2093"/>
      <c r="L40" s="2093"/>
      <c r="M40" s="2093"/>
      <c r="N40" s="2093"/>
      <c r="O40" s="2093"/>
      <c r="P40" s="2093"/>
      <c r="Q40" s="2093"/>
      <c r="R40" s="2093"/>
      <c r="S40" s="2093"/>
      <c r="T40" s="2093"/>
      <c r="U40" s="2093"/>
      <c r="V40" s="2093"/>
      <c r="W40" s="2093"/>
      <c r="X40" s="2093"/>
      <c r="Y40" s="2093"/>
      <c r="Z40" s="2093"/>
      <c r="AA40" s="2093"/>
      <c r="AB40" s="2093"/>
      <c r="AC40" s="2093"/>
      <c r="AD40" s="2093"/>
      <c r="AE40" s="2093"/>
      <c r="AF40" s="2093"/>
      <c r="AG40" s="2093"/>
      <c r="AH40" s="2093"/>
      <c r="AI40" s="2093"/>
      <c r="AJ40" s="2093"/>
      <c r="AK40" s="2093"/>
      <c r="AL40" s="307"/>
    </row>
    <row r="41" spans="2:38" ht="80.25" customHeight="1" x14ac:dyDescent="0.15">
      <c r="B41" s="2093"/>
      <c r="C41" s="2093"/>
      <c r="D41" s="2093"/>
      <c r="E41" s="2093"/>
      <c r="F41" s="2093"/>
      <c r="G41" s="2093"/>
      <c r="H41" s="2093"/>
      <c r="I41" s="2093"/>
      <c r="J41" s="2093"/>
      <c r="K41" s="2093"/>
      <c r="L41" s="2093"/>
      <c r="M41" s="2093"/>
      <c r="N41" s="2093"/>
      <c r="O41" s="2093"/>
      <c r="P41" s="2093"/>
      <c r="Q41" s="2093"/>
      <c r="R41" s="2093"/>
      <c r="S41" s="2093"/>
      <c r="T41" s="2093"/>
      <c r="U41" s="2093"/>
      <c r="V41" s="2093"/>
      <c r="W41" s="2093"/>
      <c r="X41" s="2093"/>
      <c r="Y41" s="2093"/>
      <c r="Z41" s="2093"/>
      <c r="AA41" s="2093"/>
      <c r="AB41" s="2093"/>
      <c r="AC41" s="2093"/>
      <c r="AD41" s="2093"/>
      <c r="AE41" s="2093"/>
      <c r="AF41" s="2093"/>
      <c r="AG41" s="2093"/>
      <c r="AH41" s="2093"/>
      <c r="AI41" s="2093"/>
      <c r="AJ41" s="2093"/>
      <c r="AK41" s="2093"/>
      <c r="AL41" s="307"/>
    </row>
    <row r="42" spans="2:38" ht="15" customHeight="1" x14ac:dyDescent="0.15">
      <c r="B42" s="2089" t="s">
        <v>619</v>
      </c>
      <c r="C42" s="2089"/>
      <c r="D42" s="2089"/>
      <c r="E42" s="2089"/>
      <c r="F42" s="2089"/>
      <c r="G42" s="2089"/>
      <c r="H42" s="2089"/>
      <c r="I42" s="2089"/>
      <c r="J42" s="2089"/>
      <c r="K42" s="2089"/>
      <c r="L42" s="2089"/>
      <c r="M42" s="2089"/>
      <c r="N42" s="2089"/>
      <c r="O42" s="2089"/>
      <c r="P42" s="2089"/>
      <c r="Q42" s="2089"/>
      <c r="R42" s="2089"/>
      <c r="S42" s="2089"/>
      <c r="T42" s="2089"/>
      <c r="U42" s="2089"/>
      <c r="V42" s="2089"/>
      <c r="W42" s="2089"/>
      <c r="X42" s="2089"/>
      <c r="Y42" s="2089"/>
      <c r="Z42" s="2089"/>
      <c r="AA42" s="2089"/>
      <c r="AB42" s="2089"/>
      <c r="AC42" s="2089"/>
      <c r="AD42" s="2089"/>
      <c r="AE42" s="2089"/>
      <c r="AF42" s="2089"/>
      <c r="AG42" s="2089"/>
      <c r="AH42" s="2089"/>
      <c r="AI42" s="2089"/>
      <c r="AJ42" s="2089"/>
      <c r="AK42" s="2089"/>
      <c r="AL42" s="307"/>
    </row>
    <row r="43" spans="2:38" ht="15" customHeight="1" x14ac:dyDescent="0.15">
      <c r="B43" s="2089"/>
      <c r="C43" s="2089"/>
      <c r="D43" s="2089"/>
      <c r="E43" s="2089"/>
      <c r="F43" s="2089"/>
      <c r="G43" s="2089"/>
      <c r="H43" s="2089"/>
      <c r="I43" s="2089"/>
      <c r="J43" s="2089"/>
      <c r="K43" s="2089"/>
      <c r="L43" s="2089"/>
      <c r="M43" s="2089"/>
      <c r="N43" s="2089"/>
      <c r="O43" s="2089"/>
      <c r="P43" s="2089"/>
      <c r="Q43" s="2089"/>
      <c r="R43" s="2089"/>
      <c r="S43" s="2089"/>
      <c r="T43" s="2089"/>
      <c r="U43" s="2089"/>
      <c r="V43" s="2089"/>
      <c r="W43" s="2089"/>
      <c r="X43" s="2089"/>
      <c r="Y43" s="2089"/>
      <c r="Z43" s="2089"/>
      <c r="AA43" s="2089"/>
      <c r="AB43" s="2089"/>
      <c r="AC43" s="2089"/>
      <c r="AD43" s="2089"/>
      <c r="AE43" s="2089"/>
      <c r="AF43" s="2089"/>
      <c r="AG43" s="2089"/>
      <c r="AH43" s="2089"/>
      <c r="AI43" s="2089"/>
      <c r="AJ43" s="2089"/>
      <c r="AK43" s="2089"/>
      <c r="AL43" s="307"/>
    </row>
    <row r="44" spans="2:38" ht="15" customHeight="1" x14ac:dyDescent="0.15">
      <c r="B44" s="2089"/>
      <c r="C44" s="2089"/>
      <c r="D44" s="2089"/>
      <c r="E44" s="2089"/>
      <c r="F44" s="2089"/>
      <c r="G44" s="2089"/>
      <c r="H44" s="2089"/>
      <c r="I44" s="2089"/>
      <c r="J44" s="2089"/>
      <c r="K44" s="2089"/>
      <c r="L44" s="2089"/>
      <c r="M44" s="2089"/>
      <c r="N44" s="2089"/>
      <c r="O44" s="2089"/>
      <c r="P44" s="2089"/>
      <c r="Q44" s="2089"/>
      <c r="R44" s="2089"/>
      <c r="S44" s="2089"/>
      <c r="T44" s="2089"/>
      <c r="U44" s="2089"/>
      <c r="V44" s="2089"/>
      <c r="W44" s="2089"/>
      <c r="X44" s="2089"/>
      <c r="Y44" s="2089"/>
      <c r="Z44" s="2089"/>
      <c r="AA44" s="2089"/>
      <c r="AB44" s="2089"/>
      <c r="AC44" s="2089"/>
      <c r="AD44" s="2089"/>
      <c r="AE44" s="2089"/>
      <c r="AF44" s="2089"/>
      <c r="AG44" s="2089"/>
      <c r="AH44" s="2089"/>
      <c r="AI44" s="2089"/>
      <c r="AJ44" s="2089"/>
      <c r="AK44" s="2089"/>
      <c r="AL44" s="307"/>
    </row>
    <row r="45" spans="2:38" ht="15" customHeight="1" x14ac:dyDescent="0.15">
      <c r="B45" s="2089"/>
      <c r="C45" s="2089"/>
      <c r="D45" s="2089"/>
      <c r="E45" s="2089"/>
      <c r="F45" s="2089"/>
      <c r="G45" s="2089"/>
      <c r="H45" s="2089"/>
      <c r="I45" s="2089"/>
      <c r="J45" s="2089"/>
      <c r="K45" s="2089"/>
      <c r="L45" s="2089"/>
      <c r="M45" s="2089"/>
      <c r="N45" s="2089"/>
      <c r="O45" s="2089"/>
      <c r="P45" s="2089"/>
      <c r="Q45" s="2089"/>
      <c r="R45" s="2089"/>
      <c r="S45" s="2089"/>
      <c r="T45" s="2089"/>
      <c r="U45" s="2089"/>
      <c r="V45" s="2089"/>
      <c r="W45" s="2089"/>
      <c r="X45" s="2089"/>
      <c r="Y45" s="2089"/>
      <c r="Z45" s="2089"/>
      <c r="AA45" s="2089"/>
      <c r="AB45" s="2089"/>
      <c r="AC45" s="2089"/>
      <c r="AD45" s="2089"/>
      <c r="AE45" s="2089"/>
      <c r="AF45" s="2089"/>
      <c r="AG45" s="2089"/>
      <c r="AH45" s="2089"/>
      <c r="AI45" s="2089"/>
      <c r="AJ45" s="2089"/>
      <c r="AK45" s="2089"/>
      <c r="AL45" s="307"/>
    </row>
    <row r="46" spans="2:38" ht="37.5" customHeight="1" x14ac:dyDescent="0.15">
      <c r="B46" s="2089"/>
      <c r="C46" s="2089"/>
      <c r="D46" s="2089"/>
      <c r="E46" s="2089"/>
      <c r="F46" s="2089"/>
      <c r="G46" s="2089"/>
      <c r="H46" s="2089"/>
      <c r="I46" s="2089"/>
      <c r="J46" s="2089"/>
      <c r="K46" s="2089"/>
      <c r="L46" s="2089"/>
      <c r="M46" s="2089"/>
      <c r="N46" s="2089"/>
      <c r="O46" s="2089"/>
      <c r="P46" s="2089"/>
      <c r="Q46" s="2089"/>
      <c r="R46" s="2089"/>
      <c r="S46" s="2089"/>
      <c r="T46" s="2089"/>
      <c r="U46" s="2089"/>
      <c r="V46" s="2089"/>
      <c r="W46" s="2089"/>
      <c r="X46" s="2089"/>
      <c r="Y46" s="2089"/>
      <c r="Z46" s="2089"/>
      <c r="AA46" s="2089"/>
      <c r="AB46" s="2089"/>
      <c r="AC46" s="2089"/>
      <c r="AD46" s="2089"/>
      <c r="AE46" s="2089"/>
      <c r="AF46" s="2089"/>
      <c r="AG46" s="2089"/>
      <c r="AH46" s="2089"/>
      <c r="AI46" s="2089"/>
      <c r="AJ46" s="2089"/>
      <c r="AK46" s="2089"/>
      <c r="AL46" s="307"/>
    </row>
    <row r="47" spans="2:38" s="305" customFormat="1" ht="36.75" customHeight="1" x14ac:dyDescent="0.15">
      <c r="B47" s="2089" t="s">
        <v>618</v>
      </c>
      <c r="C47" s="2089"/>
      <c r="D47" s="2089"/>
      <c r="E47" s="2089"/>
      <c r="F47" s="2089"/>
      <c r="G47" s="2089"/>
      <c r="H47" s="2089"/>
      <c r="I47" s="2089"/>
      <c r="J47" s="2089"/>
      <c r="K47" s="2089"/>
      <c r="L47" s="2089"/>
      <c r="M47" s="2089"/>
      <c r="N47" s="2089"/>
      <c r="O47" s="2089"/>
      <c r="P47" s="2089"/>
      <c r="Q47" s="2089"/>
      <c r="R47" s="2089"/>
      <c r="S47" s="2089"/>
      <c r="T47" s="2089"/>
      <c r="U47" s="2089"/>
      <c r="V47" s="2089"/>
      <c r="W47" s="2089"/>
      <c r="X47" s="2089"/>
      <c r="Y47" s="2089"/>
      <c r="Z47" s="2089"/>
      <c r="AA47" s="2089"/>
      <c r="AB47" s="2089"/>
      <c r="AC47" s="2089"/>
      <c r="AD47" s="2089"/>
      <c r="AE47" s="2089"/>
      <c r="AF47" s="2089"/>
      <c r="AG47" s="2089"/>
      <c r="AH47" s="2089"/>
      <c r="AI47" s="2089"/>
      <c r="AJ47" s="2089"/>
      <c r="AK47" s="2089"/>
    </row>
    <row r="48" spans="2:38" s="305" customFormat="1" ht="36" customHeight="1" x14ac:dyDescent="0.15">
      <c r="B48" s="2090" t="s">
        <v>1761</v>
      </c>
      <c r="C48" s="2090"/>
      <c r="D48" s="2090"/>
      <c r="E48" s="2090"/>
      <c r="F48" s="2090"/>
      <c r="G48" s="2090"/>
      <c r="H48" s="2090"/>
      <c r="I48" s="2090"/>
      <c r="J48" s="2090"/>
      <c r="K48" s="2090"/>
      <c r="L48" s="2090"/>
      <c r="M48" s="2090"/>
      <c r="N48" s="2090"/>
      <c r="O48" s="2090"/>
      <c r="P48" s="2090"/>
      <c r="Q48" s="2090"/>
      <c r="R48" s="2090"/>
      <c r="S48" s="2090"/>
      <c r="T48" s="2090"/>
      <c r="U48" s="2090"/>
      <c r="V48" s="2090"/>
      <c r="W48" s="2090"/>
      <c r="X48" s="2090"/>
      <c r="Y48" s="2090"/>
      <c r="Z48" s="2090"/>
      <c r="AA48" s="2090"/>
      <c r="AB48" s="2090"/>
      <c r="AC48" s="2090"/>
      <c r="AD48" s="2090"/>
      <c r="AE48" s="2090"/>
      <c r="AF48" s="2090"/>
      <c r="AG48" s="2090"/>
      <c r="AH48" s="2090"/>
      <c r="AI48" s="2090"/>
      <c r="AJ48" s="2090"/>
      <c r="AK48" s="2090"/>
    </row>
    <row r="49" spans="2:37" s="305" customFormat="1" ht="21" customHeight="1" x14ac:dyDescent="0.15">
      <c r="B49" s="305" t="s">
        <v>617</v>
      </c>
      <c r="AK49" s="306"/>
    </row>
    <row r="50" spans="2:37" s="305" customFormat="1" ht="21" customHeight="1" x14ac:dyDescent="0.15">
      <c r="B50" s="305" t="s">
        <v>617</v>
      </c>
      <c r="AK50" s="306"/>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9"/>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326D3-36BD-4B0A-90F5-22C8C248160B}">
  <sheetPr>
    <tabColor rgb="FFFFFF00"/>
  </sheetPr>
  <dimension ref="A1:AM50"/>
  <sheetViews>
    <sheetView view="pageBreakPreview" zoomScaleSheetLayoutView="100" workbookViewId="0">
      <selection activeCell="Y24" sqref="Y24:AD24"/>
    </sheetView>
  </sheetViews>
  <sheetFormatPr defaultColWidth="8.625" defaultRowHeight="21" customHeight="1" x14ac:dyDescent="0.15"/>
  <cols>
    <col min="1" max="1" width="7.875" style="317" customWidth="1"/>
    <col min="2" max="23" width="2.625" style="317" customWidth="1"/>
    <col min="24" max="24" width="5.5" style="317" customWidth="1"/>
    <col min="25" max="25" width="4.375" style="317" customWidth="1"/>
    <col min="26" max="37" width="2.625" style="317" customWidth="1"/>
    <col min="38" max="38" width="2.5" style="317" customWidth="1"/>
    <col min="39" max="39" width="9" style="317" customWidth="1"/>
    <col min="40" max="40" width="2.5" style="317" customWidth="1"/>
    <col min="41" max="16384" width="8.625" style="317"/>
  </cols>
  <sheetData>
    <row r="1" spans="1:39" ht="20.100000000000001" customHeight="1" x14ac:dyDescent="0.15">
      <c r="B1" s="2065" t="s">
        <v>1176</v>
      </c>
      <c r="C1" s="2065"/>
      <c r="D1" s="2065"/>
      <c r="E1" s="2065"/>
      <c r="F1" s="2065"/>
      <c r="G1" s="2065"/>
      <c r="H1" s="2065"/>
    </row>
    <row r="2" spans="1:39" ht="20.100000000000001" customHeight="1" x14ac:dyDescent="0.15">
      <c r="AA2" s="2066" t="s">
        <v>650</v>
      </c>
      <c r="AB2" s="2066"/>
      <c r="AC2" s="2066"/>
      <c r="AD2" s="2066"/>
      <c r="AE2" s="2066"/>
      <c r="AF2" s="2066"/>
      <c r="AG2" s="2066"/>
      <c r="AH2" s="2066"/>
      <c r="AI2" s="2066"/>
      <c r="AJ2" s="2066"/>
    </row>
    <row r="3" spans="1:39" ht="20.100000000000001" customHeight="1" x14ac:dyDescent="0.15"/>
    <row r="4" spans="1:39" ht="20.100000000000001" customHeight="1" x14ac:dyDescent="0.15">
      <c r="A4" s="304"/>
      <c r="B4" s="2067" t="s">
        <v>655</v>
      </c>
      <c r="C4" s="2067"/>
      <c r="D4" s="2067"/>
      <c r="E4" s="2067"/>
      <c r="F4" s="2067"/>
      <c r="G4" s="2067"/>
      <c r="H4" s="2067"/>
      <c r="I4" s="2067"/>
      <c r="J4" s="2067"/>
      <c r="K4" s="2067"/>
      <c r="L4" s="2067"/>
      <c r="M4" s="2067"/>
      <c r="N4" s="2067"/>
      <c r="O4" s="2067"/>
      <c r="P4" s="2067"/>
      <c r="Q4" s="2067"/>
      <c r="R4" s="2067"/>
      <c r="S4" s="2067"/>
      <c r="T4" s="2067"/>
      <c r="U4" s="2067"/>
      <c r="V4" s="2067"/>
      <c r="W4" s="2067"/>
      <c r="X4" s="2067"/>
      <c r="Y4" s="2067"/>
      <c r="Z4" s="2067"/>
      <c r="AA4" s="2067"/>
      <c r="AB4" s="2067"/>
      <c r="AC4" s="2067"/>
      <c r="AD4" s="2067"/>
      <c r="AE4" s="2067"/>
      <c r="AF4" s="2067"/>
      <c r="AG4" s="2067"/>
      <c r="AH4" s="2067"/>
      <c r="AI4" s="2067"/>
      <c r="AJ4" s="2067"/>
      <c r="AK4" s="304"/>
    </row>
    <row r="5" spans="1:39" s="322" customFormat="1" ht="20.100000000000001" customHeight="1" x14ac:dyDescent="0.15">
      <c r="A5" s="316"/>
      <c r="B5" s="316"/>
      <c r="C5" s="316"/>
      <c r="D5" s="316"/>
      <c r="E5" s="316"/>
      <c r="F5" s="316"/>
      <c r="G5" s="316"/>
      <c r="H5" s="316"/>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row>
    <row r="6" spans="1:39" s="322" customFormat="1" ht="29.25" customHeight="1" x14ac:dyDescent="0.15">
      <c r="A6" s="316"/>
      <c r="B6" s="2061" t="s">
        <v>647</v>
      </c>
      <c r="C6" s="2061"/>
      <c r="D6" s="2061"/>
      <c r="E6" s="2061"/>
      <c r="F6" s="2061"/>
      <c r="G6" s="2061"/>
      <c r="H6" s="2061"/>
      <c r="I6" s="2061"/>
      <c r="J6" s="2061"/>
      <c r="K6" s="2061"/>
      <c r="L6" s="2068"/>
      <c r="M6" s="2068"/>
      <c r="N6" s="2068"/>
      <c r="O6" s="2068"/>
      <c r="P6" s="2068"/>
      <c r="Q6" s="2068"/>
      <c r="R6" s="2068"/>
      <c r="S6" s="2068"/>
      <c r="T6" s="2068"/>
      <c r="U6" s="2068"/>
      <c r="V6" s="2068"/>
      <c r="W6" s="2068"/>
      <c r="X6" s="2068"/>
      <c r="Y6" s="2068"/>
      <c r="Z6" s="2068"/>
      <c r="AA6" s="2068"/>
      <c r="AB6" s="2068"/>
      <c r="AC6" s="2068"/>
      <c r="AD6" s="2068"/>
      <c r="AE6" s="2068"/>
      <c r="AF6" s="2068"/>
      <c r="AG6" s="2068"/>
      <c r="AH6" s="2068"/>
      <c r="AI6" s="2068"/>
      <c r="AJ6" s="2068"/>
      <c r="AK6" s="315"/>
    </row>
    <row r="7" spans="1:39" s="322" customFormat="1" ht="31.5" customHeight="1" x14ac:dyDescent="0.15">
      <c r="A7" s="316"/>
      <c r="B7" s="2061" t="s">
        <v>646</v>
      </c>
      <c r="C7" s="2061"/>
      <c r="D7" s="2061"/>
      <c r="E7" s="2061"/>
      <c r="F7" s="2061"/>
      <c r="G7" s="2061"/>
      <c r="H7" s="2061"/>
      <c r="I7" s="2061"/>
      <c r="J7" s="2061"/>
      <c r="K7" s="2061"/>
      <c r="L7" s="2062"/>
      <c r="M7" s="2062"/>
      <c r="N7" s="2062"/>
      <c r="O7" s="2062"/>
      <c r="P7" s="2062"/>
      <c r="Q7" s="2062"/>
      <c r="R7" s="2062"/>
      <c r="S7" s="2062"/>
      <c r="T7" s="2062"/>
      <c r="U7" s="2062"/>
      <c r="V7" s="2062"/>
      <c r="W7" s="2062"/>
      <c r="X7" s="2062"/>
      <c r="Y7" s="2062"/>
      <c r="Z7" s="2063" t="s">
        <v>645</v>
      </c>
      <c r="AA7" s="2063"/>
      <c r="AB7" s="2063"/>
      <c r="AC7" s="2063"/>
      <c r="AD7" s="2063"/>
      <c r="AE7" s="2063"/>
      <c r="AF7" s="2063"/>
      <c r="AG7" s="2064" t="s">
        <v>654</v>
      </c>
      <c r="AH7" s="2064"/>
      <c r="AI7" s="2064"/>
      <c r="AJ7" s="2064"/>
      <c r="AK7" s="315"/>
    </row>
    <row r="8" spans="1:39" s="322" customFormat="1" ht="29.25" customHeight="1" x14ac:dyDescent="0.15">
      <c r="A8" s="315"/>
      <c r="B8" s="2069" t="s">
        <v>643</v>
      </c>
      <c r="C8" s="2069"/>
      <c r="D8" s="2069"/>
      <c r="E8" s="2069"/>
      <c r="F8" s="2069"/>
      <c r="G8" s="2069"/>
      <c r="H8" s="2069"/>
      <c r="I8" s="2069"/>
      <c r="J8" s="2069"/>
      <c r="K8" s="2069"/>
      <c r="L8" s="2068" t="s">
        <v>642</v>
      </c>
      <c r="M8" s="2068"/>
      <c r="N8" s="2068"/>
      <c r="O8" s="2068"/>
      <c r="P8" s="2068"/>
      <c r="Q8" s="2068"/>
      <c r="R8" s="2068"/>
      <c r="S8" s="2068"/>
      <c r="T8" s="2068"/>
      <c r="U8" s="2068"/>
      <c r="V8" s="2068"/>
      <c r="W8" s="2068"/>
      <c r="X8" s="2068"/>
      <c r="Y8" s="2068"/>
      <c r="Z8" s="2068"/>
      <c r="AA8" s="2068"/>
      <c r="AB8" s="2068"/>
      <c r="AC8" s="2068"/>
      <c r="AD8" s="2068"/>
      <c r="AE8" s="2068"/>
      <c r="AF8" s="2068"/>
      <c r="AG8" s="2068"/>
      <c r="AH8" s="2068"/>
      <c r="AI8" s="2068"/>
      <c r="AJ8" s="2068"/>
      <c r="AK8" s="315"/>
    </row>
    <row r="9" spans="1:39" ht="9.75" customHeight="1" x14ac:dyDescent="0.15">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row>
    <row r="10" spans="1:39" ht="21" customHeight="1" x14ac:dyDescent="0.15">
      <c r="A10" s="304"/>
      <c r="B10" s="2070" t="s">
        <v>641</v>
      </c>
      <c r="C10" s="2070"/>
      <c r="D10" s="2070"/>
      <c r="E10" s="2070"/>
      <c r="F10" s="2070"/>
      <c r="G10" s="2070"/>
      <c r="H10" s="2070"/>
      <c r="I10" s="2070"/>
      <c r="J10" s="2070"/>
      <c r="K10" s="2070"/>
      <c r="L10" s="2070"/>
      <c r="M10" s="2070"/>
      <c r="N10" s="2070"/>
      <c r="O10" s="2070"/>
      <c r="P10" s="2070"/>
      <c r="Q10" s="2070"/>
      <c r="R10" s="2070"/>
      <c r="S10" s="2070"/>
      <c r="T10" s="2070"/>
      <c r="U10" s="2070"/>
      <c r="V10" s="2070"/>
      <c r="W10" s="2070"/>
      <c r="X10" s="2070"/>
      <c r="Y10" s="2070"/>
      <c r="Z10" s="2070"/>
      <c r="AA10" s="2070"/>
      <c r="AB10" s="2070"/>
      <c r="AC10" s="2070"/>
      <c r="AD10" s="2070"/>
      <c r="AE10" s="2070"/>
      <c r="AF10" s="2070"/>
      <c r="AG10" s="2070"/>
      <c r="AH10" s="2070"/>
      <c r="AI10" s="2070"/>
      <c r="AJ10" s="2070"/>
      <c r="AK10" s="304"/>
    </row>
    <row r="11" spans="1:39" ht="21" customHeight="1" x14ac:dyDescent="0.15">
      <c r="A11" s="304"/>
      <c r="B11" s="2071" t="s">
        <v>640</v>
      </c>
      <c r="C11" s="2071"/>
      <c r="D11" s="2071"/>
      <c r="E11" s="2071"/>
      <c r="F11" s="2071"/>
      <c r="G11" s="2071"/>
      <c r="H11" s="2071"/>
      <c r="I11" s="2071"/>
      <c r="J11" s="2071"/>
      <c r="K11" s="2071"/>
      <c r="L11" s="2071"/>
      <c r="M11" s="2071"/>
      <c r="N11" s="2071"/>
      <c r="O11" s="2071"/>
      <c r="P11" s="2071"/>
      <c r="Q11" s="2071"/>
      <c r="R11" s="2071"/>
      <c r="S11" s="2072"/>
      <c r="T11" s="2072"/>
      <c r="U11" s="2072"/>
      <c r="V11" s="2072"/>
      <c r="W11" s="2072"/>
      <c r="X11" s="2072"/>
      <c r="Y11" s="2072"/>
      <c r="Z11" s="2072"/>
      <c r="AA11" s="2072"/>
      <c r="AB11" s="2072"/>
      <c r="AC11" s="701" t="s">
        <v>626</v>
      </c>
      <c r="AD11" s="702"/>
      <c r="AE11" s="2073"/>
      <c r="AF11" s="2073"/>
      <c r="AG11" s="2073"/>
      <c r="AH11" s="2073"/>
      <c r="AI11" s="2073"/>
      <c r="AJ11" s="2073"/>
      <c r="AK11" s="304"/>
      <c r="AM11" s="321"/>
    </row>
    <row r="12" spans="1:39" ht="21" customHeight="1" thickBot="1" x14ac:dyDescent="0.2">
      <c r="A12" s="304"/>
      <c r="B12" s="313"/>
      <c r="C12" s="2074" t="s">
        <v>653</v>
      </c>
      <c r="D12" s="2074"/>
      <c r="E12" s="2074"/>
      <c r="F12" s="2074"/>
      <c r="G12" s="2074"/>
      <c r="H12" s="2074"/>
      <c r="I12" s="2074"/>
      <c r="J12" s="2074"/>
      <c r="K12" s="2074"/>
      <c r="L12" s="2074"/>
      <c r="M12" s="2074"/>
      <c r="N12" s="2074"/>
      <c r="O12" s="2074"/>
      <c r="P12" s="2074"/>
      <c r="Q12" s="2074"/>
      <c r="R12" s="2074"/>
      <c r="S12" s="2075">
        <f>ROUNDUP(S11*30%,1)</f>
        <v>0</v>
      </c>
      <c r="T12" s="2075"/>
      <c r="U12" s="2075"/>
      <c r="V12" s="2075"/>
      <c r="W12" s="2075"/>
      <c r="X12" s="2075"/>
      <c r="Y12" s="2075"/>
      <c r="Z12" s="2075"/>
      <c r="AA12" s="2075"/>
      <c r="AB12" s="2075"/>
      <c r="AC12" s="703" t="s">
        <v>626</v>
      </c>
      <c r="AD12" s="703"/>
      <c r="AE12" s="2076"/>
      <c r="AF12" s="2076"/>
      <c r="AG12" s="2076"/>
      <c r="AH12" s="2076"/>
      <c r="AI12" s="2076"/>
      <c r="AJ12" s="2076"/>
      <c r="AK12" s="304"/>
    </row>
    <row r="13" spans="1:39" ht="21" customHeight="1" thickTop="1" x14ac:dyDescent="0.15">
      <c r="A13" s="304"/>
      <c r="B13" s="2077" t="s">
        <v>638</v>
      </c>
      <c r="C13" s="2077"/>
      <c r="D13" s="2077"/>
      <c r="E13" s="2077"/>
      <c r="F13" s="2077"/>
      <c r="G13" s="2077"/>
      <c r="H13" s="2077"/>
      <c r="I13" s="2077"/>
      <c r="J13" s="2077"/>
      <c r="K13" s="2077"/>
      <c r="L13" s="2077"/>
      <c r="M13" s="2077"/>
      <c r="N13" s="2077"/>
      <c r="O13" s="2077"/>
      <c r="P13" s="2077"/>
      <c r="Q13" s="2077"/>
      <c r="R13" s="2077"/>
      <c r="S13" s="2078" t="e">
        <f>ROUNDUP(AE25/L25,1)</f>
        <v>#DIV/0!</v>
      </c>
      <c r="T13" s="2078"/>
      <c r="U13" s="2078"/>
      <c r="V13" s="2078"/>
      <c r="W13" s="2078"/>
      <c r="X13" s="2078"/>
      <c r="Y13" s="2078"/>
      <c r="Z13" s="2078"/>
      <c r="AA13" s="2078"/>
      <c r="AB13" s="2078"/>
      <c r="AC13" s="312" t="s">
        <v>626</v>
      </c>
      <c r="AD13" s="312"/>
      <c r="AE13" s="2079" t="s">
        <v>637</v>
      </c>
      <c r="AF13" s="2079"/>
      <c r="AG13" s="2079"/>
      <c r="AH13" s="2079"/>
      <c r="AI13" s="2079"/>
      <c r="AJ13" s="2079"/>
      <c r="AK13" s="304"/>
    </row>
    <row r="14" spans="1:39" ht="21" customHeight="1" x14ac:dyDescent="0.15">
      <c r="A14" s="304"/>
      <c r="B14" s="2080" t="s">
        <v>636</v>
      </c>
      <c r="C14" s="2080"/>
      <c r="D14" s="2080"/>
      <c r="E14" s="2080"/>
      <c r="F14" s="2080"/>
      <c r="G14" s="2080"/>
      <c r="H14" s="2080"/>
      <c r="I14" s="2080"/>
      <c r="J14" s="2080"/>
      <c r="K14" s="2080"/>
      <c r="L14" s="2080" t="s">
        <v>635</v>
      </c>
      <c r="M14" s="2080"/>
      <c r="N14" s="2080"/>
      <c r="O14" s="2080"/>
      <c r="P14" s="2080"/>
      <c r="Q14" s="2080"/>
      <c r="R14" s="2080"/>
      <c r="S14" s="2080"/>
      <c r="T14" s="2080"/>
      <c r="U14" s="2080"/>
      <c r="V14" s="2080"/>
      <c r="W14" s="2080"/>
      <c r="X14" s="2080"/>
      <c r="Y14" s="2080" t="s">
        <v>634</v>
      </c>
      <c r="Z14" s="2080"/>
      <c r="AA14" s="2080"/>
      <c r="AB14" s="2080"/>
      <c r="AC14" s="2080"/>
      <c r="AD14" s="2080"/>
      <c r="AE14" s="2080" t="s">
        <v>633</v>
      </c>
      <c r="AF14" s="2080"/>
      <c r="AG14" s="2080"/>
      <c r="AH14" s="2080"/>
      <c r="AI14" s="2080"/>
      <c r="AJ14" s="2080"/>
      <c r="AK14" s="304"/>
    </row>
    <row r="15" spans="1:39" ht="21" customHeight="1" x14ac:dyDescent="0.15">
      <c r="A15" s="304"/>
      <c r="B15" s="704">
        <v>1</v>
      </c>
      <c r="C15" s="2081"/>
      <c r="D15" s="2081"/>
      <c r="E15" s="2081"/>
      <c r="F15" s="2081"/>
      <c r="G15" s="2081"/>
      <c r="H15" s="2081"/>
      <c r="I15" s="2081"/>
      <c r="J15" s="2081"/>
      <c r="K15" s="2081"/>
      <c r="L15" s="2081"/>
      <c r="M15" s="2081"/>
      <c r="N15" s="2081"/>
      <c r="O15" s="2081"/>
      <c r="P15" s="2081"/>
      <c r="Q15" s="2081"/>
      <c r="R15" s="2081"/>
      <c r="S15" s="2081"/>
      <c r="T15" s="2081"/>
      <c r="U15" s="2081"/>
      <c r="V15" s="2081"/>
      <c r="W15" s="2081"/>
      <c r="X15" s="2081"/>
      <c r="Y15" s="2081"/>
      <c r="Z15" s="2081"/>
      <c r="AA15" s="2081"/>
      <c r="AB15" s="2081"/>
      <c r="AC15" s="2081"/>
      <c r="AD15" s="2081"/>
      <c r="AE15" s="2081"/>
      <c r="AF15" s="2081"/>
      <c r="AG15" s="2081"/>
      <c r="AH15" s="2081"/>
      <c r="AI15" s="2081"/>
      <c r="AJ15" s="2081"/>
      <c r="AK15" s="304"/>
    </row>
    <row r="16" spans="1:39" ht="21" customHeight="1" x14ac:dyDescent="0.15">
      <c r="A16" s="304"/>
      <c r="B16" s="704">
        <v>2</v>
      </c>
      <c r="C16" s="2081"/>
      <c r="D16" s="2081"/>
      <c r="E16" s="2081"/>
      <c r="F16" s="2081"/>
      <c r="G16" s="2081"/>
      <c r="H16" s="2081"/>
      <c r="I16" s="2081"/>
      <c r="J16" s="2081"/>
      <c r="K16" s="2081"/>
      <c r="L16" s="2081"/>
      <c r="M16" s="2081"/>
      <c r="N16" s="2081"/>
      <c r="O16" s="2081"/>
      <c r="P16" s="2081"/>
      <c r="Q16" s="2081"/>
      <c r="R16" s="2081"/>
      <c r="S16" s="2081"/>
      <c r="T16" s="2081"/>
      <c r="U16" s="2081"/>
      <c r="V16" s="2081"/>
      <c r="W16" s="2081"/>
      <c r="X16" s="2081"/>
      <c r="Y16" s="2081"/>
      <c r="Z16" s="2081"/>
      <c r="AA16" s="2081"/>
      <c r="AB16" s="2081"/>
      <c r="AC16" s="2081"/>
      <c r="AD16" s="2081"/>
      <c r="AE16" s="2081"/>
      <c r="AF16" s="2081"/>
      <c r="AG16" s="2081"/>
      <c r="AH16" s="2081"/>
      <c r="AI16" s="2081"/>
      <c r="AJ16" s="2081"/>
      <c r="AK16" s="304"/>
    </row>
    <row r="17" spans="1:37" ht="21" customHeight="1" x14ac:dyDescent="0.15">
      <c r="A17" s="304"/>
      <c r="B17" s="704">
        <v>3</v>
      </c>
      <c r="C17" s="2081"/>
      <c r="D17" s="2081"/>
      <c r="E17" s="2081"/>
      <c r="F17" s="2081"/>
      <c r="G17" s="2081"/>
      <c r="H17" s="2081"/>
      <c r="I17" s="2081"/>
      <c r="J17" s="2081"/>
      <c r="K17" s="2081"/>
      <c r="L17" s="2081"/>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1"/>
      <c r="AJ17" s="2081"/>
      <c r="AK17" s="304"/>
    </row>
    <row r="18" spans="1:37" ht="21" customHeight="1" x14ac:dyDescent="0.15">
      <c r="A18" s="304"/>
      <c r="B18" s="704">
        <v>4</v>
      </c>
      <c r="C18" s="2081"/>
      <c r="D18" s="2081"/>
      <c r="E18" s="2081"/>
      <c r="F18" s="2081"/>
      <c r="G18" s="2081"/>
      <c r="H18" s="2081"/>
      <c r="I18" s="2081"/>
      <c r="J18" s="2081"/>
      <c r="K18" s="2081"/>
      <c r="L18" s="2081"/>
      <c r="M18" s="2081"/>
      <c r="N18" s="2081"/>
      <c r="O18" s="2081"/>
      <c r="P18" s="2081"/>
      <c r="Q18" s="2081"/>
      <c r="R18" s="2081"/>
      <c r="S18" s="2081"/>
      <c r="T18" s="2081"/>
      <c r="U18" s="2081"/>
      <c r="V18" s="2081"/>
      <c r="W18" s="2081"/>
      <c r="X18" s="2081"/>
      <c r="Y18" s="2081"/>
      <c r="Z18" s="2081"/>
      <c r="AA18" s="2081"/>
      <c r="AB18" s="2081"/>
      <c r="AC18" s="2081"/>
      <c r="AD18" s="2081"/>
      <c r="AE18" s="2081"/>
      <c r="AF18" s="2081"/>
      <c r="AG18" s="2081"/>
      <c r="AH18" s="2081"/>
      <c r="AI18" s="2081"/>
      <c r="AJ18" s="2081"/>
      <c r="AK18" s="304"/>
    </row>
    <row r="19" spans="1:37" ht="21" customHeight="1" x14ac:dyDescent="0.15">
      <c r="A19" s="304"/>
      <c r="B19" s="704">
        <v>5</v>
      </c>
      <c r="C19" s="2081"/>
      <c r="D19" s="2081"/>
      <c r="E19" s="2081"/>
      <c r="F19" s="2081"/>
      <c r="G19" s="2081"/>
      <c r="H19" s="2081"/>
      <c r="I19" s="2081"/>
      <c r="J19" s="2081"/>
      <c r="K19" s="2081"/>
      <c r="L19" s="2081"/>
      <c r="M19" s="2081"/>
      <c r="N19" s="2081"/>
      <c r="O19" s="2081"/>
      <c r="P19" s="2081"/>
      <c r="Q19" s="2081"/>
      <c r="R19" s="2081"/>
      <c r="S19" s="2081"/>
      <c r="T19" s="2081"/>
      <c r="U19" s="2081"/>
      <c r="V19" s="2081"/>
      <c r="W19" s="2081"/>
      <c r="X19" s="2081"/>
      <c r="Y19" s="2081"/>
      <c r="Z19" s="2081"/>
      <c r="AA19" s="2081"/>
      <c r="AB19" s="2081"/>
      <c r="AC19" s="2081"/>
      <c r="AD19" s="2081"/>
      <c r="AE19" s="2081"/>
      <c r="AF19" s="2081"/>
      <c r="AG19" s="2081"/>
      <c r="AH19" s="2081"/>
      <c r="AI19" s="2081"/>
      <c r="AJ19" s="2081"/>
      <c r="AK19" s="304"/>
    </row>
    <row r="20" spans="1:37" ht="21" customHeight="1" x14ac:dyDescent="0.15">
      <c r="A20" s="304"/>
      <c r="B20" s="704">
        <v>6</v>
      </c>
      <c r="C20" s="2081"/>
      <c r="D20" s="2081"/>
      <c r="E20" s="2081"/>
      <c r="F20" s="2081"/>
      <c r="G20" s="2081"/>
      <c r="H20" s="2081"/>
      <c r="I20" s="2081"/>
      <c r="J20" s="2081"/>
      <c r="K20" s="2081"/>
      <c r="L20" s="2081"/>
      <c r="M20" s="2081"/>
      <c r="N20" s="2081"/>
      <c r="O20" s="2081"/>
      <c r="P20" s="2081"/>
      <c r="Q20" s="2081"/>
      <c r="R20" s="2081"/>
      <c r="S20" s="2081"/>
      <c r="T20" s="2081"/>
      <c r="U20" s="2081"/>
      <c r="V20" s="2081"/>
      <c r="W20" s="2081"/>
      <c r="X20" s="2081"/>
      <c r="Y20" s="2081"/>
      <c r="Z20" s="2081"/>
      <c r="AA20" s="2081"/>
      <c r="AB20" s="2081"/>
      <c r="AC20" s="2081"/>
      <c r="AD20" s="2081"/>
      <c r="AE20" s="2081"/>
      <c r="AF20" s="2081"/>
      <c r="AG20" s="2081"/>
      <c r="AH20" s="2081"/>
      <c r="AI20" s="2081"/>
      <c r="AJ20" s="2081"/>
      <c r="AK20" s="304"/>
    </row>
    <row r="21" spans="1:37" ht="21" customHeight="1" x14ac:dyDescent="0.15">
      <c r="A21" s="304"/>
      <c r="B21" s="704">
        <v>7</v>
      </c>
      <c r="C21" s="2081"/>
      <c r="D21" s="2081"/>
      <c r="E21" s="2081"/>
      <c r="F21" s="2081"/>
      <c r="G21" s="2081"/>
      <c r="H21" s="2081"/>
      <c r="I21" s="2081"/>
      <c r="J21" s="2081"/>
      <c r="K21" s="2081"/>
      <c r="L21" s="2081"/>
      <c r="M21" s="2081"/>
      <c r="N21" s="2081"/>
      <c r="O21" s="2081"/>
      <c r="P21" s="2081"/>
      <c r="Q21" s="2081"/>
      <c r="R21" s="2081"/>
      <c r="S21" s="2081"/>
      <c r="T21" s="2081"/>
      <c r="U21" s="2081"/>
      <c r="V21" s="2081"/>
      <c r="W21" s="2081"/>
      <c r="X21" s="2081"/>
      <c r="Y21" s="2081"/>
      <c r="Z21" s="2081"/>
      <c r="AA21" s="2081"/>
      <c r="AB21" s="2081"/>
      <c r="AC21" s="2081"/>
      <c r="AD21" s="2081"/>
      <c r="AE21" s="2081"/>
      <c r="AF21" s="2081"/>
      <c r="AG21" s="2081"/>
      <c r="AH21" s="2081"/>
      <c r="AI21" s="2081"/>
      <c r="AJ21" s="2081"/>
      <c r="AK21" s="304"/>
    </row>
    <row r="22" spans="1:37" ht="21" customHeight="1" x14ac:dyDescent="0.15">
      <c r="A22" s="304"/>
      <c r="B22" s="704">
        <v>8</v>
      </c>
      <c r="C22" s="2081"/>
      <c r="D22" s="2081"/>
      <c r="E22" s="2081"/>
      <c r="F22" s="2081"/>
      <c r="G22" s="2081"/>
      <c r="H22" s="2081"/>
      <c r="I22" s="2081"/>
      <c r="J22" s="2081"/>
      <c r="K22" s="2081"/>
      <c r="L22" s="2081"/>
      <c r="M22" s="2081"/>
      <c r="N22" s="2081"/>
      <c r="O22" s="2081"/>
      <c r="P22" s="2081"/>
      <c r="Q22" s="2081"/>
      <c r="R22" s="2081"/>
      <c r="S22" s="2081"/>
      <c r="T22" s="2081"/>
      <c r="U22" s="2081"/>
      <c r="V22" s="2081"/>
      <c r="W22" s="2081"/>
      <c r="X22" s="2081"/>
      <c r="Y22" s="2081"/>
      <c r="Z22" s="2081"/>
      <c r="AA22" s="2081"/>
      <c r="AB22" s="2081"/>
      <c r="AC22" s="2081"/>
      <c r="AD22" s="2081"/>
      <c r="AE22" s="2081"/>
      <c r="AF22" s="2081"/>
      <c r="AG22" s="2081"/>
      <c r="AH22" s="2081"/>
      <c r="AI22" s="2081"/>
      <c r="AJ22" s="2081"/>
      <c r="AK22" s="304"/>
    </row>
    <row r="23" spans="1:37" ht="21" customHeight="1" x14ac:dyDescent="0.15">
      <c r="A23" s="304"/>
      <c r="B23" s="704">
        <v>9</v>
      </c>
      <c r="C23" s="2081"/>
      <c r="D23" s="2081"/>
      <c r="E23" s="2081"/>
      <c r="F23" s="2081"/>
      <c r="G23" s="2081"/>
      <c r="H23" s="2081"/>
      <c r="I23" s="2081"/>
      <c r="J23" s="2081"/>
      <c r="K23" s="2081"/>
      <c r="L23" s="2081"/>
      <c r="M23" s="2081"/>
      <c r="N23" s="2081"/>
      <c r="O23" s="2081"/>
      <c r="P23" s="2081"/>
      <c r="Q23" s="2081"/>
      <c r="R23" s="2081"/>
      <c r="S23" s="2081"/>
      <c r="T23" s="2081"/>
      <c r="U23" s="2081"/>
      <c r="V23" s="2081"/>
      <c r="W23" s="2081"/>
      <c r="X23" s="2081"/>
      <c r="Y23" s="2081"/>
      <c r="Z23" s="2081"/>
      <c r="AA23" s="2081"/>
      <c r="AB23" s="2081"/>
      <c r="AC23" s="2081"/>
      <c r="AD23" s="2081"/>
      <c r="AE23" s="2081"/>
      <c r="AF23" s="2081"/>
      <c r="AG23" s="2081"/>
      <c r="AH23" s="2081"/>
      <c r="AI23" s="2081"/>
      <c r="AJ23" s="2081"/>
      <c r="AK23" s="304"/>
    </row>
    <row r="24" spans="1:37" ht="21" customHeight="1" x14ac:dyDescent="0.15">
      <c r="A24" s="304"/>
      <c r="B24" s="704">
        <v>10</v>
      </c>
      <c r="C24" s="2081"/>
      <c r="D24" s="2081"/>
      <c r="E24" s="2081"/>
      <c r="F24" s="2081"/>
      <c r="G24" s="2081"/>
      <c r="H24" s="2081"/>
      <c r="I24" s="2081"/>
      <c r="J24" s="2081"/>
      <c r="K24" s="2081"/>
      <c r="L24" s="2081"/>
      <c r="M24" s="2081"/>
      <c r="N24" s="2081"/>
      <c r="O24" s="2081"/>
      <c r="P24" s="2081"/>
      <c r="Q24" s="2081"/>
      <c r="R24" s="2081"/>
      <c r="S24" s="2081"/>
      <c r="T24" s="2081"/>
      <c r="U24" s="2081"/>
      <c r="V24" s="2081"/>
      <c r="W24" s="2081"/>
      <c r="X24" s="2081"/>
      <c r="Y24" s="2081"/>
      <c r="Z24" s="2081"/>
      <c r="AA24" s="2081"/>
      <c r="AB24" s="2081"/>
      <c r="AC24" s="2081"/>
      <c r="AD24" s="2081"/>
      <c r="AE24" s="2081"/>
      <c r="AF24" s="2081"/>
      <c r="AG24" s="2081"/>
      <c r="AH24" s="2081"/>
      <c r="AI24" s="2081"/>
      <c r="AJ24" s="2081"/>
      <c r="AK24" s="304"/>
    </row>
    <row r="25" spans="1:37" ht="21" customHeight="1" x14ac:dyDescent="0.15">
      <c r="A25" s="304"/>
      <c r="B25" s="2082" t="s">
        <v>632</v>
      </c>
      <c r="C25" s="2082"/>
      <c r="D25" s="2082"/>
      <c r="E25" s="2082"/>
      <c r="F25" s="2082"/>
      <c r="G25" s="2082"/>
      <c r="H25" s="2082"/>
      <c r="I25" s="2082"/>
      <c r="J25" s="2082"/>
      <c r="K25" s="2082"/>
      <c r="L25" s="2083"/>
      <c r="M25" s="2083"/>
      <c r="N25" s="2083"/>
      <c r="O25" s="2083"/>
      <c r="P25" s="2083"/>
      <c r="Q25" s="2084" t="s">
        <v>631</v>
      </c>
      <c r="R25" s="2084"/>
      <c r="S25" s="2080" t="s">
        <v>630</v>
      </c>
      <c r="T25" s="2080"/>
      <c r="U25" s="2080"/>
      <c r="V25" s="2080"/>
      <c r="W25" s="2080"/>
      <c r="X25" s="2080"/>
      <c r="Y25" s="2080"/>
      <c r="Z25" s="2080"/>
      <c r="AA25" s="2080"/>
      <c r="AB25" s="2080"/>
      <c r="AC25" s="2080"/>
      <c r="AD25" s="2080"/>
      <c r="AE25" s="2085">
        <f>SUM(AE15:AJ24)</f>
        <v>0</v>
      </c>
      <c r="AF25" s="2085"/>
      <c r="AG25" s="2085"/>
      <c r="AH25" s="2085"/>
      <c r="AI25" s="2085"/>
      <c r="AJ25" s="2085"/>
      <c r="AK25" s="304"/>
    </row>
    <row r="26" spans="1:37" ht="9" customHeight="1" x14ac:dyDescent="0.15">
      <c r="A26" s="304"/>
      <c r="B26" s="309"/>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c r="AK26" s="304"/>
    </row>
    <row r="27" spans="1:37" ht="21" customHeight="1" x14ac:dyDescent="0.15">
      <c r="A27" s="304"/>
      <c r="B27" s="2070" t="s">
        <v>629</v>
      </c>
      <c r="C27" s="2070"/>
      <c r="D27" s="2070"/>
      <c r="E27" s="2070"/>
      <c r="F27" s="2070"/>
      <c r="G27" s="2070"/>
      <c r="H27" s="2070"/>
      <c r="I27" s="2070"/>
      <c r="J27" s="2070"/>
      <c r="K27" s="2070"/>
      <c r="L27" s="2070"/>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c r="AK27" s="304"/>
    </row>
    <row r="28" spans="1:37" ht="21" customHeight="1" thickBot="1" x14ac:dyDescent="0.2">
      <c r="A28" s="304"/>
      <c r="B28" s="2086" t="s">
        <v>652</v>
      </c>
      <c r="C28" s="2086"/>
      <c r="D28" s="2086"/>
      <c r="E28" s="2086"/>
      <c r="F28" s="2086"/>
      <c r="G28" s="2086"/>
      <c r="H28" s="2086"/>
      <c r="I28" s="2086"/>
      <c r="J28" s="2086"/>
      <c r="K28" s="2086"/>
      <c r="L28" s="2086"/>
      <c r="M28" s="2086"/>
      <c r="N28" s="2086"/>
      <c r="O28" s="2086"/>
      <c r="P28" s="2086"/>
      <c r="Q28" s="2086"/>
      <c r="R28" s="2086"/>
      <c r="S28" s="2075">
        <f>ROUNDUP(S11/50,1)</f>
        <v>0</v>
      </c>
      <c r="T28" s="2075"/>
      <c r="U28" s="2075"/>
      <c r="V28" s="2075"/>
      <c r="W28" s="2075"/>
      <c r="X28" s="2075"/>
      <c r="Y28" s="2075"/>
      <c r="Z28" s="2075"/>
      <c r="AA28" s="2075"/>
      <c r="AB28" s="2075"/>
      <c r="AC28" s="705" t="s">
        <v>626</v>
      </c>
      <c r="AD28" s="706"/>
      <c r="AE28" s="2076"/>
      <c r="AF28" s="2076"/>
      <c r="AG28" s="2076"/>
      <c r="AH28" s="2076"/>
      <c r="AI28" s="2076"/>
      <c r="AJ28" s="2076"/>
      <c r="AK28" s="304"/>
    </row>
    <row r="29" spans="1:37" ht="21" customHeight="1" thickTop="1" x14ac:dyDescent="0.15">
      <c r="A29" s="304"/>
      <c r="B29" s="2077" t="s">
        <v>627</v>
      </c>
      <c r="C29" s="2077"/>
      <c r="D29" s="2077"/>
      <c r="E29" s="2077"/>
      <c r="F29" s="2077"/>
      <c r="G29" s="2077"/>
      <c r="H29" s="2077"/>
      <c r="I29" s="2077"/>
      <c r="J29" s="2077"/>
      <c r="K29" s="2077"/>
      <c r="L29" s="2077"/>
      <c r="M29" s="2077"/>
      <c r="N29" s="2077"/>
      <c r="O29" s="2077"/>
      <c r="P29" s="2077"/>
      <c r="Q29" s="2077"/>
      <c r="R29" s="2077"/>
      <c r="S29" s="2087"/>
      <c r="T29" s="2087"/>
      <c r="U29" s="2087"/>
      <c r="V29" s="2087"/>
      <c r="W29" s="2087"/>
      <c r="X29" s="2087"/>
      <c r="Y29" s="2087"/>
      <c r="Z29" s="2087"/>
      <c r="AA29" s="2087"/>
      <c r="AB29" s="2087"/>
      <c r="AC29" s="311" t="s">
        <v>626</v>
      </c>
      <c r="AD29" s="310"/>
      <c r="AE29" s="2079" t="s">
        <v>651</v>
      </c>
      <c r="AF29" s="2079"/>
      <c r="AG29" s="2079"/>
      <c r="AH29" s="2079"/>
      <c r="AI29" s="2079"/>
      <c r="AJ29" s="2079"/>
      <c r="AK29" s="304"/>
    </row>
    <row r="30" spans="1:37" ht="21" customHeight="1" x14ac:dyDescent="0.15">
      <c r="A30" s="304"/>
      <c r="B30" s="2088" t="s">
        <v>624</v>
      </c>
      <c r="C30" s="2088"/>
      <c r="D30" s="2088"/>
      <c r="E30" s="2088"/>
      <c r="F30" s="2088"/>
      <c r="G30" s="2088"/>
      <c r="H30" s="2088"/>
      <c r="I30" s="2088"/>
      <c r="J30" s="2088"/>
      <c r="K30" s="2088"/>
      <c r="L30" s="2088"/>
      <c r="M30" s="2088"/>
      <c r="N30" s="2088"/>
      <c r="O30" s="2088"/>
      <c r="P30" s="2088"/>
      <c r="Q30" s="2088"/>
      <c r="R30" s="2088"/>
      <c r="S30" s="2088" t="s">
        <v>623</v>
      </c>
      <c r="T30" s="2088"/>
      <c r="U30" s="2088"/>
      <c r="V30" s="2088"/>
      <c r="W30" s="2088"/>
      <c r="X30" s="2088"/>
      <c r="Y30" s="2088"/>
      <c r="Z30" s="2088"/>
      <c r="AA30" s="2088"/>
      <c r="AB30" s="2088"/>
      <c r="AC30" s="2088"/>
      <c r="AD30" s="2088"/>
      <c r="AE30" s="2088"/>
      <c r="AF30" s="2088"/>
      <c r="AG30" s="2088"/>
      <c r="AH30" s="2088"/>
      <c r="AI30" s="2088"/>
      <c r="AJ30" s="2088"/>
      <c r="AK30" s="304"/>
    </row>
    <row r="31" spans="1:37" ht="21" customHeight="1" x14ac:dyDescent="0.15">
      <c r="A31" s="304"/>
      <c r="B31" s="704">
        <v>1</v>
      </c>
      <c r="C31" s="2081"/>
      <c r="D31" s="2081"/>
      <c r="E31" s="2081"/>
      <c r="F31" s="2081"/>
      <c r="G31" s="2081"/>
      <c r="H31" s="2081"/>
      <c r="I31" s="2081"/>
      <c r="J31" s="2081"/>
      <c r="K31" s="2081"/>
      <c r="L31" s="2081"/>
      <c r="M31" s="2081"/>
      <c r="N31" s="2081"/>
      <c r="O31" s="2081"/>
      <c r="P31" s="2081"/>
      <c r="Q31" s="2081"/>
      <c r="R31" s="2081"/>
      <c r="S31" s="2081"/>
      <c r="T31" s="2081"/>
      <c r="U31" s="2081"/>
      <c r="V31" s="2081"/>
      <c r="W31" s="2081"/>
      <c r="X31" s="2081"/>
      <c r="Y31" s="2081"/>
      <c r="Z31" s="2081"/>
      <c r="AA31" s="2081"/>
      <c r="AB31" s="2081"/>
      <c r="AC31" s="2081"/>
      <c r="AD31" s="2081"/>
      <c r="AE31" s="2081"/>
      <c r="AF31" s="2081"/>
      <c r="AG31" s="2081"/>
      <c r="AH31" s="2081"/>
      <c r="AI31" s="2081"/>
      <c r="AJ31" s="2081"/>
      <c r="AK31" s="304"/>
    </row>
    <row r="32" spans="1:37" ht="21" customHeight="1" x14ac:dyDescent="0.15">
      <c r="A32" s="304"/>
      <c r="B32" s="704">
        <v>2</v>
      </c>
      <c r="C32" s="2081"/>
      <c r="D32" s="2081"/>
      <c r="E32" s="2081"/>
      <c r="F32" s="2081"/>
      <c r="G32" s="2081"/>
      <c r="H32" s="2081"/>
      <c r="I32" s="2081"/>
      <c r="J32" s="2081"/>
      <c r="K32" s="2081"/>
      <c r="L32" s="2081"/>
      <c r="M32" s="2081"/>
      <c r="N32" s="2081"/>
      <c r="O32" s="2081"/>
      <c r="P32" s="2081"/>
      <c r="Q32" s="2081"/>
      <c r="R32" s="2081"/>
      <c r="S32" s="2081"/>
      <c r="T32" s="2081"/>
      <c r="U32" s="2081"/>
      <c r="V32" s="2081"/>
      <c r="W32" s="2081"/>
      <c r="X32" s="2081"/>
      <c r="Y32" s="2081"/>
      <c r="Z32" s="2081"/>
      <c r="AA32" s="2081"/>
      <c r="AB32" s="2081"/>
      <c r="AC32" s="2081"/>
      <c r="AD32" s="2081"/>
      <c r="AE32" s="2081"/>
      <c r="AF32" s="2081"/>
      <c r="AG32" s="2081"/>
      <c r="AH32" s="2081"/>
      <c r="AI32" s="2081"/>
      <c r="AJ32" s="2081"/>
      <c r="AK32" s="304"/>
    </row>
    <row r="33" spans="1:38" ht="21" customHeight="1" x14ac:dyDescent="0.15">
      <c r="A33" s="304"/>
      <c r="B33" s="704">
        <v>3</v>
      </c>
      <c r="C33" s="2081"/>
      <c r="D33" s="2081"/>
      <c r="E33" s="2081"/>
      <c r="F33" s="2081"/>
      <c r="G33" s="2081"/>
      <c r="H33" s="2081"/>
      <c r="I33" s="2081"/>
      <c r="J33" s="2081"/>
      <c r="K33" s="2081"/>
      <c r="L33" s="2081"/>
      <c r="M33" s="2081"/>
      <c r="N33" s="2081"/>
      <c r="O33" s="2081"/>
      <c r="P33" s="2081"/>
      <c r="Q33" s="2081"/>
      <c r="R33" s="2081"/>
      <c r="S33" s="2081"/>
      <c r="T33" s="2081"/>
      <c r="U33" s="2081"/>
      <c r="V33" s="2081"/>
      <c r="W33" s="2081"/>
      <c r="X33" s="2081"/>
      <c r="Y33" s="2081"/>
      <c r="Z33" s="2081"/>
      <c r="AA33" s="2081"/>
      <c r="AB33" s="2081"/>
      <c r="AC33" s="2081"/>
      <c r="AD33" s="2081"/>
      <c r="AE33" s="2081"/>
      <c r="AF33" s="2081"/>
      <c r="AG33" s="2081"/>
      <c r="AH33" s="2081"/>
      <c r="AI33" s="2081"/>
      <c r="AJ33" s="2081"/>
      <c r="AK33" s="304"/>
    </row>
    <row r="34" spans="1:38" ht="8.25" customHeight="1" x14ac:dyDescent="0.15">
      <c r="A34" s="304"/>
      <c r="B34" s="309"/>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4"/>
    </row>
    <row r="35" spans="1:38" ht="22.5" customHeight="1" x14ac:dyDescent="0.15">
      <c r="A35" s="304"/>
      <c r="B35" s="2091" t="s">
        <v>622</v>
      </c>
      <c r="C35" s="2091"/>
      <c r="D35" s="2091"/>
      <c r="E35" s="2091"/>
      <c r="F35" s="2091"/>
      <c r="G35" s="2091"/>
      <c r="H35" s="2092" t="s">
        <v>621</v>
      </c>
      <c r="I35" s="2092"/>
      <c r="J35" s="2092"/>
      <c r="K35" s="2092"/>
      <c r="L35" s="2092"/>
      <c r="M35" s="2092"/>
      <c r="N35" s="2092"/>
      <c r="O35" s="2092"/>
      <c r="P35" s="2092"/>
      <c r="Q35" s="2092"/>
      <c r="R35" s="2092"/>
      <c r="S35" s="2092"/>
      <c r="T35" s="2092"/>
      <c r="U35" s="2092"/>
      <c r="V35" s="2092"/>
      <c r="W35" s="2092"/>
      <c r="X35" s="2092"/>
      <c r="Y35" s="2092"/>
      <c r="Z35" s="2092"/>
      <c r="AA35" s="2092"/>
      <c r="AB35" s="2092"/>
      <c r="AC35" s="2092"/>
      <c r="AD35" s="2092"/>
      <c r="AE35" s="2092"/>
      <c r="AF35" s="2092"/>
      <c r="AG35" s="2092"/>
      <c r="AH35" s="2092"/>
      <c r="AI35" s="2092"/>
      <c r="AJ35" s="2092"/>
      <c r="AK35" s="304"/>
    </row>
    <row r="36" spans="1:38" ht="8.25" customHeight="1" x14ac:dyDescent="0.15">
      <c r="A36" s="304"/>
      <c r="B36" s="309"/>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4"/>
    </row>
    <row r="37" spans="1:38" ht="18.75" customHeight="1" x14ac:dyDescent="0.15">
      <c r="A37" s="304"/>
      <c r="B37" s="2093" t="s">
        <v>620</v>
      </c>
      <c r="C37" s="2093"/>
      <c r="D37" s="2093"/>
      <c r="E37" s="2093"/>
      <c r="F37" s="2093"/>
      <c r="G37" s="2093"/>
      <c r="H37" s="2093"/>
      <c r="I37" s="2093"/>
      <c r="J37" s="2093"/>
      <c r="K37" s="2093"/>
      <c r="L37" s="2093"/>
      <c r="M37" s="2093"/>
      <c r="N37" s="2093"/>
      <c r="O37" s="2093"/>
      <c r="P37" s="2093"/>
      <c r="Q37" s="2093"/>
      <c r="R37" s="2093"/>
      <c r="S37" s="2093"/>
      <c r="T37" s="2093"/>
      <c r="U37" s="2093"/>
      <c r="V37" s="2093"/>
      <c r="W37" s="2093"/>
      <c r="X37" s="2093"/>
      <c r="Y37" s="2093"/>
      <c r="Z37" s="2093"/>
      <c r="AA37" s="2093"/>
      <c r="AB37" s="2093"/>
      <c r="AC37" s="2093"/>
      <c r="AD37" s="2093"/>
      <c r="AE37" s="2093"/>
      <c r="AF37" s="2093"/>
      <c r="AG37" s="2093"/>
      <c r="AH37" s="2093"/>
      <c r="AI37" s="2093"/>
      <c r="AJ37" s="2093"/>
      <c r="AK37" s="2093"/>
      <c r="AL37" s="320"/>
    </row>
    <row r="38" spans="1:38" ht="18.75" customHeight="1" x14ac:dyDescent="0.15">
      <c r="A38" s="304"/>
      <c r="B38" s="2093"/>
      <c r="C38" s="2093"/>
      <c r="D38" s="2093"/>
      <c r="E38" s="2093"/>
      <c r="F38" s="2093"/>
      <c r="G38" s="2093"/>
      <c r="H38" s="2093"/>
      <c r="I38" s="2093"/>
      <c r="J38" s="2093"/>
      <c r="K38" s="2093"/>
      <c r="L38" s="2093"/>
      <c r="M38" s="2093"/>
      <c r="N38" s="2093"/>
      <c r="O38" s="2093"/>
      <c r="P38" s="2093"/>
      <c r="Q38" s="2093"/>
      <c r="R38" s="2093"/>
      <c r="S38" s="2093"/>
      <c r="T38" s="2093"/>
      <c r="U38" s="2093"/>
      <c r="V38" s="2093"/>
      <c r="W38" s="2093"/>
      <c r="X38" s="2093"/>
      <c r="Y38" s="2093"/>
      <c r="Z38" s="2093"/>
      <c r="AA38" s="2093"/>
      <c r="AB38" s="2093"/>
      <c r="AC38" s="2093"/>
      <c r="AD38" s="2093"/>
      <c r="AE38" s="2093"/>
      <c r="AF38" s="2093"/>
      <c r="AG38" s="2093"/>
      <c r="AH38" s="2093"/>
      <c r="AI38" s="2093"/>
      <c r="AJ38" s="2093"/>
      <c r="AK38" s="2093"/>
      <c r="AL38" s="320"/>
    </row>
    <row r="39" spans="1:38" ht="18.75" customHeight="1" x14ac:dyDescent="0.15">
      <c r="A39" s="304"/>
      <c r="B39" s="2093"/>
      <c r="C39" s="2093"/>
      <c r="D39" s="2093"/>
      <c r="E39" s="2093"/>
      <c r="F39" s="2093"/>
      <c r="G39" s="2093"/>
      <c r="H39" s="2093"/>
      <c r="I39" s="2093"/>
      <c r="J39" s="2093"/>
      <c r="K39" s="2093"/>
      <c r="L39" s="2093"/>
      <c r="M39" s="2093"/>
      <c r="N39" s="2093"/>
      <c r="O39" s="2093"/>
      <c r="P39" s="2093"/>
      <c r="Q39" s="2093"/>
      <c r="R39" s="2093"/>
      <c r="S39" s="2093"/>
      <c r="T39" s="2093"/>
      <c r="U39" s="2093"/>
      <c r="V39" s="2093"/>
      <c r="W39" s="2093"/>
      <c r="X39" s="2093"/>
      <c r="Y39" s="2093"/>
      <c r="Z39" s="2093"/>
      <c r="AA39" s="2093"/>
      <c r="AB39" s="2093"/>
      <c r="AC39" s="2093"/>
      <c r="AD39" s="2093"/>
      <c r="AE39" s="2093"/>
      <c r="AF39" s="2093"/>
      <c r="AG39" s="2093"/>
      <c r="AH39" s="2093"/>
      <c r="AI39" s="2093"/>
      <c r="AJ39" s="2093"/>
      <c r="AK39" s="2093"/>
      <c r="AL39" s="320"/>
    </row>
    <row r="40" spans="1:38" ht="18.75" customHeight="1" x14ac:dyDescent="0.15">
      <c r="A40" s="304"/>
      <c r="B40" s="2093"/>
      <c r="C40" s="2093"/>
      <c r="D40" s="2093"/>
      <c r="E40" s="2093"/>
      <c r="F40" s="2093"/>
      <c r="G40" s="2093"/>
      <c r="H40" s="2093"/>
      <c r="I40" s="2093"/>
      <c r="J40" s="2093"/>
      <c r="K40" s="2093"/>
      <c r="L40" s="2093"/>
      <c r="M40" s="2093"/>
      <c r="N40" s="2093"/>
      <c r="O40" s="2093"/>
      <c r="P40" s="2093"/>
      <c r="Q40" s="2093"/>
      <c r="R40" s="2093"/>
      <c r="S40" s="2093"/>
      <c r="T40" s="2093"/>
      <c r="U40" s="2093"/>
      <c r="V40" s="2093"/>
      <c r="W40" s="2093"/>
      <c r="X40" s="2093"/>
      <c r="Y40" s="2093"/>
      <c r="Z40" s="2093"/>
      <c r="AA40" s="2093"/>
      <c r="AB40" s="2093"/>
      <c r="AC40" s="2093"/>
      <c r="AD40" s="2093"/>
      <c r="AE40" s="2093"/>
      <c r="AF40" s="2093"/>
      <c r="AG40" s="2093"/>
      <c r="AH40" s="2093"/>
      <c r="AI40" s="2093"/>
      <c r="AJ40" s="2093"/>
      <c r="AK40" s="2093"/>
      <c r="AL40" s="320"/>
    </row>
    <row r="41" spans="1:38" ht="81.75" customHeight="1" x14ac:dyDescent="0.15">
      <c r="A41" s="304"/>
      <c r="B41" s="2093"/>
      <c r="C41" s="2093"/>
      <c r="D41" s="2093"/>
      <c r="E41" s="2093"/>
      <c r="F41" s="2093"/>
      <c r="G41" s="2093"/>
      <c r="H41" s="2093"/>
      <c r="I41" s="2093"/>
      <c r="J41" s="2093"/>
      <c r="K41" s="2093"/>
      <c r="L41" s="2093"/>
      <c r="M41" s="2093"/>
      <c r="N41" s="2093"/>
      <c r="O41" s="2093"/>
      <c r="P41" s="2093"/>
      <c r="Q41" s="2093"/>
      <c r="R41" s="2093"/>
      <c r="S41" s="2093"/>
      <c r="T41" s="2093"/>
      <c r="U41" s="2093"/>
      <c r="V41" s="2093"/>
      <c r="W41" s="2093"/>
      <c r="X41" s="2093"/>
      <c r="Y41" s="2093"/>
      <c r="Z41" s="2093"/>
      <c r="AA41" s="2093"/>
      <c r="AB41" s="2093"/>
      <c r="AC41" s="2093"/>
      <c r="AD41" s="2093"/>
      <c r="AE41" s="2093"/>
      <c r="AF41" s="2093"/>
      <c r="AG41" s="2093"/>
      <c r="AH41" s="2093"/>
      <c r="AI41" s="2093"/>
      <c r="AJ41" s="2093"/>
      <c r="AK41" s="2093"/>
      <c r="AL41" s="320"/>
    </row>
    <row r="42" spans="1:38" ht="15" customHeight="1" x14ac:dyDescent="0.15">
      <c r="A42" s="304"/>
      <c r="B42" s="2089" t="s">
        <v>619</v>
      </c>
      <c r="C42" s="2089"/>
      <c r="D42" s="2089"/>
      <c r="E42" s="2089"/>
      <c r="F42" s="2089"/>
      <c r="G42" s="2089"/>
      <c r="H42" s="2089"/>
      <c r="I42" s="2089"/>
      <c r="J42" s="2089"/>
      <c r="K42" s="2089"/>
      <c r="L42" s="2089"/>
      <c r="M42" s="2089"/>
      <c r="N42" s="2089"/>
      <c r="O42" s="2089"/>
      <c r="P42" s="2089"/>
      <c r="Q42" s="2089"/>
      <c r="R42" s="2089"/>
      <c r="S42" s="2089"/>
      <c r="T42" s="2089"/>
      <c r="U42" s="2089"/>
      <c r="V42" s="2089"/>
      <c r="W42" s="2089"/>
      <c r="X42" s="2089"/>
      <c r="Y42" s="2089"/>
      <c r="Z42" s="2089"/>
      <c r="AA42" s="2089"/>
      <c r="AB42" s="2089"/>
      <c r="AC42" s="2089"/>
      <c r="AD42" s="2089"/>
      <c r="AE42" s="2089"/>
      <c r="AF42" s="2089"/>
      <c r="AG42" s="2089"/>
      <c r="AH42" s="2089"/>
      <c r="AI42" s="2089"/>
      <c r="AJ42" s="2089"/>
      <c r="AK42" s="2089"/>
      <c r="AL42" s="320"/>
    </row>
    <row r="43" spans="1:38" ht="15" customHeight="1" x14ac:dyDescent="0.15">
      <c r="A43" s="304"/>
      <c r="B43" s="2089"/>
      <c r="C43" s="2089"/>
      <c r="D43" s="2089"/>
      <c r="E43" s="2089"/>
      <c r="F43" s="2089"/>
      <c r="G43" s="2089"/>
      <c r="H43" s="2089"/>
      <c r="I43" s="2089"/>
      <c r="J43" s="2089"/>
      <c r="K43" s="2089"/>
      <c r="L43" s="2089"/>
      <c r="M43" s="2089"/>
      <c r="N43" s="2089"/>
      <c r="O43" s="2089"/>
      <c r="P43" s="2089"/>
      <c r="Q43" s="2089"/>
      <c r="R43" s="2089"/>
      <c r="S43" s="2089"/>
      <c r="T43" s="2089"/>
      <c r="U43" s="2089"/>
      <c r="V43" s="2089"/>
      <c r="W43" s="2089"/>
      <c r="X43" s="2089"/>
      <c r="Y43" s="2089"/>
      <c r="Z43" s="2089"/>
      <c r="AA43" s="2089"/>
      <c r="AB43" s="2089"/>
      <c r="AC43" s="2089"/>
      <c r="AD43" s="2089"/>
      <c r="AE43" s="2089"/>
      <c r="AF43" s="2089"/>
      <c r="AG43" s="2089"/>
      <c r="AH43" s="2089"/>
      <c r="AI43" s="2089"/>
      <c r="AJ43" s="2089"/>
      <c r="AK43" s="2089"/>
      <c r="AL43" s="320"/>
    </row>
    <row r="44" spans="1:38" ht="15" customHeight="1" x14ac:dyDescent="0.15">
      <c r="A44" s="304"/>
      <c r="B44" s="2089"/>
      <c r="C44" s="2089"/>
      <c r="D44" s="2089"/>
      <c r="E44" s="2089"/>
      <c r="F44" s="2089"/>
      <c r="G44" s="2089"/>
      <c r="H44" s="2089"/>
      <c r="I44" s="2089"/>
      <c r="J44" s="2089"/>
      <c r="K44" s="2089"/>
      <c r="L44" s="2089"/>
      <c r="M44" s="2089"/>
      <c r="N44" s="2089"/>
      <c r="O44" s="2089"/>
      <c r="P44" s="2089"/>
      <c r="Q44" s="2089"/>
      <c r="R44" s="2089"/>
      <c r="S44" s="2089"/>
      <c r="T44" s="2089"/>
      <c r="U44" s="2089"/>
      <c r="V44" s="2089"/>
      <c r="W44" s="2089"/>
      <c r="X44" s="2089"/>
      <c r="Y44" s="2089"/>
      <c r="Z44" s="2089"/>
      <c r="AA44" s="2089"/>
      <c r="AB44" s="2089"/>
      <c r="AC44" s="2089"/>
      <c r="AD44" s="2089"/>
      <c r="AE44" s="2089"/>
      <c r="AF44" s="2089"/>
      <c r="AG44" s="2089"/>
      <c r="AH44" s="2089"/>
      <c r="AI44" s="2089"/>
      <c r="AJ44" s="2089"/>
      <c r="AK44" s="2089"/>
      <c r="AL44" s="320"/>
    </row>
    <row r="45" spans="1:38" ht="15" customHeight="1" x14ac:dyDescent="0.15">
      <c r="A45" s="304"/>
      <c r="B45" s="2089"/>
      <c r="C45" s="2089"/>
      <c r="D45" s="2089"/>
      <c r="E45" s="2089"/>
      <c r="F45" s="2089"/>
      <c r="G45" s="2089"/>
      <c r="H45" s="2089"/>
      <c r="I45" s="2089"/>
      <c r="J45" s="2089"/>
      <c r="K45" s="2089"/>
      <c r="L45" s="2089"/>
      <c r="M45" s="2089"/>
      <c r="N45" s="2089"/>
      <c r="O45" s="2089"/>
      <c r="P45" s="2089"/>
      <c r="Q45" s="2089"/>
      <c r="R45" s="2089"/>
      <c r="S45" s="2089"/>
      <c r="T45" s="2089"/>
      <c r="U45" s="2089"/>
      <c r="V45" s="2089"/>
      <c r="W45" s="2089"/>
      <c r="X45" s="2089"/>
      <c r="Y45" s="2089"/>
      <c r="Z45" s="2089"/>
      <c r="AA45" s="2089"/>
      <c r="AB45" s="2089"/>
      <c r="AC45" s="2089"/>
      <c r="AD45" s="2089"/>
      <c r="AE45" s="2089"/>
      <c r="AF45" s="2089"/>
      <c r="AG45" s="2089"/>
      <c r="AH45" s="2089"/>
      <c r="AI45" s="2089"/>
      <c r="AJ45" s="2089"/>
      <c r="AK45" s="2089"/>
      <c r="AL45" s="320"/>
    </row>
    <row r="46" spans="1:38" ht="36" customHeight="1" x14ac:dyDescent="0.15">
      <c r="A46" s="304"/>
      <c r="B46" s="2089"/>
      <c r="C46" s="2089"/>
      <c r="D46" s="2089"/>
      <c r="E46" s="2089"/>
      <c r="F46" s="2089"/>
      <c r="G46" s="2089"/>
      <c r="H46" s="2089"/>
      <c r="I46" s="2089"/>
      <c r="J46" s="2089"/>
      <c r="K46" s="2089"/>
      <c r="L46" s="2089"/>
      <c r="M46" s="2089"/>
      <c r="N46" s="2089"/>
      <c r="O46" s="2089"/>
      <c r="P46" s="2089"/>
      <c r="Q46" s="2089"/>
      <c r="R46" s="2089"/>
      <c r="S46" s="2089"/>
      <c r="T46" s="2089"/>
      <c r="U46" s="2089"/>
      <c r="V46" s="2089"/>
      <c r="W46" s="2089"/>
      <c r="X46" s="2089"/>
      <c r="Y46" s="2089"/>
      <c r="Z46" s="2089"/>
      <c r="AA46" s="2089"/>
      <c r="AB46" s="2089"/>
      <c r="AC46" s="2089"/>
      <c r="AD46" s="2089"/>
      <c r="AE46" s="2089"/>
      <c r="AF46" s="2089"/>
      <c r="AG46" s="2089"/>
      <c r="AH46" s="2089"/>
      <c r="AI46" s="2089"/>
      <c r="AJ46" s="2089"/>
      <c r="AK46" s="2089"/>
      <c r="AL46" s="320"/>
    </row>
    <row r="47" spans="1:38" s="318" customFormat="1" ht="32.25" customHeight="1" x14ac:dyDescent="0.15">
      <c r="A47" s="305"/>
      <c r="B47" s="2089" t="s">
        <v>618</v>
      </c>
      <c r="C47" s="2089"/>
      <c r="D47" s="2089"/>
      <c r="E47" s="2089"/>
      <c r="F47" s="2089"/>
      <c r="G47" s="2089"/>
      <c r="H47" s="2089"/>
      <c r="I47" s="2089"/>
      <c r="J47" s="2089"/>
      <c r="K47" s="2089"/>
      <c r="L47" s="2089"/>
      <c r="M47" s="2089"/>
      <c r="N47" s="2089"/>
      <c r="O47" s="2089"/>
      <c r="P47" s="2089"/>
      <c r="Q47" s="2089"/>
      <c r="R47" s="2089"/>
      <c r="S47" s="2089"/>
      <c r="T47" s="2089"/>
      <c r="U47" s="2089"/>
      <c r="V47" s="2089"/>
      <c r="W47" s="2089"/>
      <c r="X47" s="2089"/>
      <c r="Y47" s="2089"/>
      <c r="Z47" s="2089"/>
      <c r="AA47" s="2089"/>
      <c r="AB47" s="2089"/>
      <c r="AC47" s="2089"/>
      <c r="AD47" s="2089"/>
      <c r="AE47" s="2089"/>
      <c r="AF47" s="2089"/>
      <c r="AG47" s="2089"/>
      <c r="AH47" s="2089"/>
      <c r="AI47" s="2089"/>
      <c r="AJ47" s="2089"/>
      <c r="AK47" s="2089"/>
    </row>
    <row r="48" spans="1:38" s="318" customFormat="1" ht="36" customHeight="1" x14ac:dyDescent="0.15">
      <c r="A48" s="305"/>
      <c r="B48" s="2090" t="s">
        <v>1761</v>
      </c>
      <c r="C48" s="2090"/>
      <c r="D48" s="2090"/>
      <c r="E48" s="2090"/>
      <c r="F48" s="2090"/>
      <c r="G48" s="2090"/>
      <c r="H48" s="2090"/>
      <c r="I48" s="2090"/>
      <c r="J48" s="2090"/>
      <c r="K48" s="2090"/>
      <c r="L48" s="2090"/>
      <c r="M48" s="2090"/>
      <c r="N48" s="2090"/>
      <c r="O48" s="2090"/>
      <c r="P48" s="2090"/>
      <c r="Q48" s="2090"/>
      <c r="R48" s="2090"/>
      <c r="S48" s="2090"/>
      <c r="T48" s="2090"/>
      <c r="U48" s="2090"/>
      <c r="V48" s="2090"/>
      <c r="W48" s="2090"/>
      <c r="X48" s="2090"/>
      <c r="Y48" s="2090"/>
      <c r="Z48" s="2090"/>
      <c r="AA48" s="2090"/>
      <c r="AB48" s="2090"/>
      <c r="AC48" s="2090"/>
      <c r="AD48" s="2090"/>
      <c r="AE48" s="2090"/>
      <c r="AF48" s="2090"/>
      <c r="AG48" s="2090"/>
      <c r="AH48" s="2090"/>
      <c r="AI48" s="2090"/>
      <c r="AJ48" s="2090"/>
      <c r="AK48" s="2090"/>
    </row>
    <row r="49" spans="2:37" s="318" customFormat="1" ht="21" customHeight="1" x14ac:dyDescent="0.15">
      <c r="B49" s="318" t="s">
        <v>617</v>
      </c>
      <c r="AK49" s="319"/>
    </row>
    <row r="50" spans="2:37" s="318" customFormat="1" ht="21" customHeight="1" x14ac:dyDescent="0.15">
      <c r="B50" s="318" t="s">
        <v>617</v>
      </c>
      <c r="AK50" s="319"/>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9"/>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03C0-C0B2-49F2-983A-75C4B3862455}">
  <dimension ref="A1:I20"/>
  <sheetViews>
    <sheetView view="pageBreakPreview" zoomScale="150" zoomScaleNormal="100" zoomScaleSheetLayoutView="150" workbookViewId="0">
      <selection activeCell="G11" sqref="G11"/>
    </sheetView>
  </sheetViews>
  <sheetFormatPr defaultRowHeight="13.5" x14ac:dyDescent="0.15"/>
  <cols>
    <col min="1" max="1" width="1.25" style="402" customWidth="1"/>
    <col min="2" max="2" width="24.25" style="402" customWidth="1"/>
    <col min="3" max="3" width="4" style="402" customWidth="1"/>
    <col min="4" max="6" width="20.125" style="402" customWidth="1"/>
    <col min="7" max="7" width="3.125" style="402" customWidth="1"/>
    <col min="8" max="8" width="1.75" style="402" customWidth="1"/>
    <col min="9" max="9" width="2.5" style="402" customWidth="1"/>
    <col min="10" max="256" width="9" style="402"/>
    <col min="257" max="257" width="1.25" style="402" customWidth="1"/>
    <col min="258" max="258" width="24.25" style="402" customWidth="1"/>
    <col min="259" max="259" width="4" style="402" customWidth="1"/>
    <col min="260" max="262" width="20.125" style="402" customWidth="1"/>
    <col min="263" max="263" width="3.125" style="402" customWidth="1"/>
    <col min="264" max="264" width="3.75" style="402" customWidth="1"/>
    <col min="265" max="265" width="2.5" style="402" customWidth="1"/>
    <col min="266" max="512" width="9" style="402"/>
    <col min="513" max="513" width="1.25" style="402" customWidth="1"/>
    <col min="514" max="514" width="24.25" style="402" customWidth="1"/>
    <col min="515" max="515" width="4" style="402" customWidth="1"/>
    <col min="516" max="518" width="20.125" style="402" customWidth="1"/>
    <col min="519" max="519" width="3.125" style="402" customWidth="1"/>
    <col min="520" max="520" width="3.75" style="402" customWidth="1"/>
    <col min="521" max="521" width="2.5" style="402" customWidth="1"/>
    <col min="522" max="768" width="9" style="402"/>
    <col min="769" max="769" width="1.25" style="402" customWidth="1"/>
    <col min="770" max="770" width="24.25" style="402" customWidth="1"/>
    <col min="771" max="771" width="4" style="402" customWidth="1"/>
    <col min="772" max="774" width="20.125" style="402" customWidth="1"/>
    <col min="775" max="775" width="3.125" style="402" customWidth="1"/>
    <col min="776" max="776" width="3.75" style="402" customWidth="1"/>
    <col min="777" max="777" width="2.5" style="402" customWidth="1"/>
    <col min="778" max="1024" width="9" style="402"/>
    <col min="1025" max="1025" width="1.25" style="402" customWidth="1"/>
    <col min="1026" max="1026" width="24.25" style="402" customWidth="1"/>
    <col min="1027" max="1027" width="4" style="402" customWidth="1"/>
    <col min="1028" max="1030" width="20.125" style="402" customWidth="1"/>
    <col min="1031" max="1031" width="3.125" style="402" customWidth="1"/>
    <col min="1032" max="1032" width="3.75" style="402" customWidth="1"/>
    <col min="1033" max="1033" width="2.5" style="402" customWidth="1"/>
    <col min="1034" max="1280" width="9" style="402"/>
    <col min="1281" max="1281" width="1.25" style="402" customWidth="1"/>
    <col min="1282" max="1282" width="24.25" style="402" customWidth="1"/>
    <col min="1283" max="1283" width="4" style="402" customWidth="1"/>
    <col min="1284" max="1286" width="20.125" style="402" customWidth="1"/>
    <col min="1287" max="1287" width="3.125" style="402" customWidth="1"/>
    <col min="1288" max="1288" width="3.75" style="402" customWidth="1"/>
    <col min="1289" max="1289" width="2.5" style="402" customWidth="1"/>
    <col min="1290" max="1536" width="9" style="402"/>
    <col min="1537" max="1537" width="1.25" style="402" customWidth="1"/>
    <col min="1538" max="1538" width="24.25" style="402" customWidth="1"/>
    <col min="1539" max="1539" width="4" style="402" customWidth="1"/>
    <col min="1540" max="1542" width="20.125" style="402" customWidth="1"/>
    <col min="1543" max="1543" width="3.125" style="402" customWidth="1"/>
    <col min="1544" max="1544" width="3.75" style="402" customWidth="1"/>
    <col min="1545" max="1545" width="2.5" style="402" customWidth="1"/>
    <col min="1546" max="1792" width="9" style="402"/>
    <col min="1793" max="1793" width="1.25" style="402" customWidth="1"/>
    <col min="1794" max="1794" width="24.25" style="402" customWidth="1"/>
    <col min="1795" max="1795" width="4" style="402" customWidth="1"/>
    <col min="1796" max="1798" width="20.125" style="402" customWidth="1"/>
    <col min="1799" max="1799" width="3.125" style="402" customWidth="1"/>
    <col min="1800" max="1800" width="3.75" style="402" customWidth="1"/>
    <col min="1801" max="1801" width="2.5" style="402" customWidth="1"/>
    <col min="1802" max="2048" width="9" style="402"/>
    <col min="2049" max="2049" width="1.25" style="402" customWidth="1"/>
    <col min="2050" max="2050" width="24.25" style="402" customWidth="1"/>
    <col min="2051" max="2051" width="4" style="402" customWidth="1"/>
    <col min="2052" max="2054" width="20.125" style="402" customWidth="1"/>
    <col min="2055" max="2055" width="3.125" style="402" customWidth="1"/>
    <col min="2056" max="2056" width="3.75" style="402" customWidth="1"/>
    <col min="2057" max="2057" width="2.5" style="402" customWidth="1"/>
    <col min="2058" max="2304" width="9" style="402"/>
    <col min="2305" max="2305" width="1.25" style="402" customWidth="1"/>
    <col min="2306" max="2306" width="24.25" style="402" customWidth="1"/>
    <col min="2307" max="2307" width="4" style="402" customWidth="1"/>
    <col min="2308" max="2310" width="20.125" style="402" customWidth="1"/>
    <col min="2311" max="2311" width="3.125" style="402" customWidth="1"/>
    <col min="2312" max="2312" width="3.75" style="402" customWidth="1"/>
    <col min="2313" max="2313" width="2.5" style="402" customWidth="1"/>
    <col min="2314" max="2560" width="9" style="402"/>
    <col min="2561" max="2561" width="1.25" style="402" customWidth="1"/>
    <col min="2562" max="2562" width="24.25" style="402" customWidth="1"/>
    <col min="2563" max="2563" width="4" style="402" customWidth="1"/>
    <col min="2564" max="2566" width="20.125" style="402" customWidth="1"/>
    <col min="2567" max="2567" width="3.125" style="402" customWidth="1"/>
    <col min="2568" max="2568" width="3.75" style="402" customWidth="1"/>
    <col min="2569" max="2569" width="2.5" style="402" customWidth="1"/>
    <col min="2570" max="2816" width="9" style="402"/>
    <col min="2817" max="2817" width="1.25" style="402" customWidth="1"/>
    <col min="2818" max="2818" width="24.25" style="402" customWidth="1"/>
    <col min="2819" max="2819" width="4" style="402" customWidth="1"/>
    <col min="2820" max="2822" width="20.125" style="402" customWidth="1"/>
    <col min="2823" max="2823" width="3.125" style="402" customWidth="1"/>
    <col min="2824" max="2824" width="3.75" style="402" customWidth="1"/>
    <col min="2825" max="2825" width="2.5" style="402" customWidth="1"/>
    <col min="2826" max="3072" width="9" style="402"/>
    <col min="3073" max="3073" width="1.25" style="402" customWidth="1"/>
    <col min="3074" max="3074" width="24.25" style="402" customWidth="1"/>
    <col min="3075" max="3075" width="4" style="402" customWidth="1"/>
    <col min="3076" max="3078" width="20.125" style="402" customWidth="1"/>
    <col min="3079" max="3079" width="3.125" style="402" customWidth="1"/>
    <col min="3080" max="3080" width="3.75" style="402" customWidth="1"/>
    <col min="3081" max="3081" width="2.5" style="402" customWidth="1"/>
    <col min="3082" max="3328" width="9" style="402"/>
    <col min="3329" max="3329" width="1.25" style="402" customWidth="1"/>
    <col min="3330" max="3330" width="24.25" style="402" customWidth="1"/>
    <col min="3331" max="3331" width="4" style="402" customWidth="1"/>
    <col min="3332" max="3334" width="20.125" style="402" customWidth="1"/>
    <col min="3335" max="3335" width="3.125" style="402" customWidth="1"/>
    <col min="3336" max="3336" width="3.75" style="402" customWidth="1"/>
    <col min="3337" max="3337" width="2.5" style="402" customWidth="1"/>
    <col min="3338" max="3584" width="9" style="402"/>
    <col min="3585" max="3585" width="1.25" style="402" customWidth="1"/>
    <col min="3586" max="3586" width="24.25" style="402" customWidth="1"/>
    <col min="3587" max="3587" width="4" style="402" customWidth="1"/>
    <col min="3588" max="3590" width="20.125" style="402" customWidth="1"/>
    <col min="3591" max="3591" width="3.125" style="402" customWidth="1"/>
    <col min="3592" max="3592" width="3.75" style="402" customWidth="1"/>
    <col min="3593" max="3593" width="2.5" style="402" customWidth="1"/>
    <col min="3594" max="3840" width="9" style="402"/>
    <col min="3841" max="3841" width="1.25" style="402" customWidth="1"/>
    <col min="3842" max="3842" width="24.25" style="402" customWidth="1"/>
    <col min="3843" max="3843" width="4" style="402" customWidth="1"/>
    <col min="3844" max="3846" width="20.125" style="402" customWidth="1"/>
    <col min="3847" max="3847" width="3.125" style="402" customWidth="1"/>
    <col min="3848" max="3848" width="3.75" style="402" customWidth="1"/>
    <col min="3849" max="3849" width="2.5" style="402" customWidth="1"/>
    <col min="3850" max="4096" width="9" style="402"/>
    <col min="4097" max="4097" width="1.25" style="402" customWidth="1"/>
    <col min="4098" max="4098" width="24.25" style="402" customWidth="1"/>
    <col min="4099" max="4099" width="4" style="402" customWidth="1"/>
    <col min="4100" max="4102" width="20.125" style="402" customWidth="1"/>
    <col min="4103" max="4103" width="3.125" style="402" customWidth="1"/>
    <col min="4104" max="4104" width="3.75" style="402" customWidth="1"/>
    <col min="4105" max="4105" width="2.5" style="402" customWidth="1"/>
    <col min="4106" max="4352" width="9" style="402"/>
    <col min="4353" max="4353" width="1.25" style="402" customWidth="1"/>
    <col min="4354" max="4354" width="24.25" style="402" customWidth="1"/>
    <col min="4355" max="4355" width="4" style="402" customWidth="1"/>
    <col min="4356" max="4358" width="20.125" style="402" customWidth="1"/>
    <col min="4359" max="4359" width="3.125" style="402" customWidth="1"/>
    <col min="4360" max="4360" width="3.75" style="402" customWidth="1"/>
    <col min="4361" max="4361" width="2.5" style="402" customWidth="1"/>
    <col min="4362" max="4608" width="9" style="402"/>
    <col min="4609" max="4609" width="1.25" style="402" customWidth="1"/>
    <col min="4610" max="4610" width="24.25" style="402" customWidth="1"/>
    <col min="4611" max="4611" width="4" style="402" customWidth="1"/>
    <col min="4612" max="4614" width="20.125" style="402" customWidth="1"/>
    <col min="4615" max="4615" width="3.125" style="402" customWidth="1"/>
    <col min="4616" max="4616" width="3.75" style="402" customWidth="1"/>
    <col min="4617" max="4617" width="2.5" style="402" customWidth="1"/>
    <col min="4618" max="4864" width="9" style="402"/>
    <col min="4865" max="4865" width="1.25" style="402" customWidth="1"/>
    <col min="4866" max="4866" width="24.25" style="402" customWidth="1"/>
    <col min="4867" max="4867" width="4" style="402" customWidth="1"/>
    <col min="4868" max="4870" width="20.125" style="402" customWidth="1"/>
    <col min="4871" max="4871" width="3.125" style="402" customWidth="1"/>
    <col min="4872" max="4872" width="3.75" style="402" customWidth="1"/>
    <col min="4873" max="4873" width="2.5" style="402" customWidth="1"/>
    <col min="4874" max="5120" width="9" style="402"/>
    <col min="5121" max="5121" width="1.25" style="402" customWidth="1"/>
    <col min="5122" max="5122" width="24.25" style="402" customWidth="1"/>
    <col min="5123" max="5123" width="4" style="402" customWidth="1"/>
    <col min="5124" max="5126" width="20.125" style="402" customWidth="1"/>
    <col min="5127" max="5127" width="3.125" style="402" customWidth="1"/>
    <col min="5128" max="5128" width="3.75" style="402" customWidth="1"/>
    <col min="5129" max="5129" width="2.5" style="402" customWidth="1"/>
    <col min="5130" max="5376" width="9" style="402"/>
    <col min="5377" max="5377" width="1.25" style="402" customWidth="1"/>
    <col min="5378" max="5378" width="24.25" style="402" customWidth="1"/>
    <col min="5379" max="5379" width="4" style="402" customWidth="1"/>
    <col min="5380" max="5382" width="20.125" style="402" customWidth="1"/>
    <col min="5383" max="5383" width="3.125" style="402" customWidth="1"/>
    <col min="5384" max="5384" width="3.75" style="402" customWidth="1"/>
    <col min="5385" max="5385" width="2.5" style="402" customWidth="1"/>
    <col min="5386" max="5632" width="9" style="402"/>
    <col min="5633" max="5633" width="1.25" style="402" customWidth="1"/>
    <col min="5634" max="5634" width="24.25" style="402" customWidth="1"/>
    <col min="5635" max="5635" width="4" style="402" customWidth="1"/>
    <col min="5636" max="5638" width="20.125" style="402" customWidth="1"/>
    <col min="5639" max="5639" width="3.125" style="402" customWidth="1"/>
    <col min="5640" max="5640" width="3.75" style="402" customWidth="1"/>
    <col min="5641" max="5641" width="2.5" style="402" customWidth="1"/>
    <col min="5642" max="5888" width="9" style="402"/>
    <col min="5889" max="5889" width="1.25" style="402" customWidth="1"/>
    <col min="5890" max="5890" width="24.25" style="402" customWidth="1"/>
    <col min="5891" max="5891" width="4" style="402" customWidth="1"/>
    <col min="5892" max="5894" width="20.125" style="402" customWidth="1"/>
    <col min="5895" max="5895" width="3.125" style="402" customWidth="1"/>
    <col min="5896" max="5896" width="3.75" style="402" customWidth="1"/>
    <col min="5897" max="5897" width="2.5" style="402" customWidth="1"/>
    <col min="5898" max="6144" width="9" style="402"/>
    <col min="6145" max="6145" width="1.25" style="402" customWidth="1"/>
    <col min="6146" max="6146" width="24.25" style="402" customWidth="1"/>
    <col min="6147" max="6147" width="4" style="402" customWidth="1"/>
    <col min="6148" max="6150" width="20.125" style="402" customWidth="1"/>
    <col min="6151" max="6151" width="3.125" style="402" customWidth="1"/>
    <col min="6152" max="6152" width="3.75" style="402" customWidth="1"/>
    <col min="6153" max="6153" width="2.5" style="402" customWidth="1"/>
    <col min="6154" max="6400" width="9" style="402"/>
    <col min="6401" max="6401" width="1.25" style="402" customWidth="1"/>
    <col min="6402" max="6402" width="24.25" style="402" customWidth="1"/>
    <col min="6403" max="6403" width="4" style="402" customWidth="1"/>
    <col min="6404" max="6406" width="20.125" style="402" customWidth="1"/>
    <col min="6407" max="6407" width="3.125" style="402" customWidth="1"/>
    <col min="6408" max="6408" width="3.75" style="402" customWidth="1"/>
    <col min="6409" max="6409" width="2.5" style="402" customWidth="1"/>
    <col min="6410" max="6656" width="9" style="402"/>
    <col min="6657" max="6657" width="1.25" style="402" customWidth="1"/>
    <col min="6658" max="6658" width="24.25" style="402" customWidth="1"/>
    <col min="6659" max="6659" width="4" style="402" customWidth="1"/>
    <col min="6660" max="6662" width="20.125" style="402" customWidth="1"/>
    <col min="6663" max="6663" width="3.125" style="402" customWidth="1"/>
    <col min="6664" max="6664" width="3.75" style="402" customWidth="1"/>
    <col min="6665" max="6665" width="2.5" style="402" customWidth="1"/>
    <col min="6666" max="6912" width="9" style="402"/>
    <col min="6913" max="6913" width="1.25" style="402" customWidth="1"/>
    <col min="6914" max="6914" width="24.25" style="402" customWidth="1"/>
    <col min="6915" max="6915" width="4" style="402" customWidth="1"/>
    <col min="6916" max="6918" width="20.125" style="402" customWidth="1"/>
    <col min="6919" max="6919" width="3.125" style="402" customWidth="1"/>
    <col min="6920" max="6920" width="3.75" style="402" customWidth="1"/>
    <col min="6921" max="6921" width="2.5" style="402" customWidth="1"/>
    <col min="6922" max="7168" width="9" style="402"/>
    <col min="7169" max="7169" width="1.25" style="402" customWidth="1"/>
    <col min="7170" max="7170" width="24.25" style="402" customWidth="1"/>
    <col min="7171" max="7171" width="4" style="402" customWidth="1"/>
    <col min="7172" max="7174" width="20.125" style="402" customWidth="1"/>
    <col min="7175" max="7175" width="3.125" style="402" customWidth="1"/>
    <col min="7176" max="7176" width="3.75" style="402" customWidth="1"/>
    <col min="7177" max="7177" width="2.5" style="402" customWidth="1"/>
    <col min="7178" max="7424" width="9" style="402"/>
    <col min="7425" max="7425" width="1.25" style="402" customWidth="1"/>
    <col min="7426" max="7426" width="24.25" style="402" customWidth="1"/>
    <col min="7427" max="7427" width="4" style="402" customWidth="1"/>
    <col min="7428" max="7430" width="20.125" style="402" customWidth="1"/>
    <col min="7431" max="7431" width="3.125" style="402" customWidth="1"/>
    <col min="7432" max="7432" width="3.75" style="402" customWidth="1"/>
    <col min="7433" max="7433" width="2.5" style="402" customWidth="1"/>
    <col min="7434" max="7680" width="9" style="402"/>
    <col min="7681" max="7681" width="1.25" style="402" customWidth="1"/>
    <col min="7682" max="7682" width="24.25" style="402" customWidth="1"/>
    <col min="7683" max="7683" width="4" style="402" customWidth="1"/>
    <col min="7684" max="7686" width="20.125" style="402" customWidth="1"/>
    <col min="7687" max="7687" width="3.125" style="402" customWidth="1"/>
    <col min="7688" max="7688" width="3.75" style="402" customWidth="1"/>
    <col min="7689" max="7689" width="2.5" style="402" customWidth="1"/>
    <col min="7690" max="7936" width="9" style="402"/>
    <col min="7937" max="7937" width="1.25" style="402" customWidth="1"/>
    <col min="7938" max="7938" width="24.25" style="402" customWidth="1"/>
    <col min="7939" max="7939" width="4" style="402" customWidth="1"/>
    <col min="7940" max="7942" width="20.125" style="402" customWidth="1"/>
    <col min="7943" max="7943" width="3.125" style="402" customWidth="1"/>
    <col min="7944" max="7944" width="3.75" style="402" customWidth="1"/>
    <col min="7945" max="7945" width="2.5" style="402" customWidth="1"/>
    <col min="7946" max="8192" width="9" style="402"/>
    <col min="8193" max="8193" width="1.25" style="402" customWidth="1"/>
    <col min="8194" max="8194" width="24.25" style="402" customWidth="1"/>
    <col min="8195" max="8195" width="4" style="402" customWidth="1"/>
    <col min="8196" max="8198" width="20.125" style="402" customWidth="1"/>
    <col min="8199" max="8199" width="3.125" style="402" customWidth="1"/>
    <col min="8200" max="8200" width="3.75" style="402" customWidth="1"/>
    <col min="8201" max="8201" width="2.5" style="402" customWidth="1"/>
    <col min="8202" max="8448" width="9" style="402"/>
    <col min="8449" max="8449" width="1.25" style="402" customWidth="1"/>
    <col min="8450" max="8450" width="24.25" style="402" customWidth="1"/>
    <col min="8451" max="8451" width="4" style="402" customWidth="1"/>
    <col min="8452" max="8454" width="20.125" style="402" customWidth="1"/>
    <col min="8455" max="8455" width="3.125" style="402" customWidth="1"/>
    <col min="8456" max="8456" width="3.75" style="402" customWidth="1"/>
    <col min="8457" max="8457" width="2.5" style="402" customWidth="1"/>
    <col min="8458" max="8704" width="9" style="402"/>
    <col min="8705" max="8705" width="1.25" style="402" customWidth="1"/>
    <col min="8706" max="8706" width="24.25" style="402" customWidth="1"/>
    <col min="8707" max="8707" width="4" style="402" customWidth="1"/>
    <col min="8708" max="8710" width="20.125" style="402" customWidth="1"/>
    <col min="8711" max="8711" width="3.125" style="402" customWidth="1"/>
    <col min="8712" max="8712" width="3.75" style="402" customWidth="1"/>
    <col min="8713" max="8713" width="2.5" style="402" customWidth="1"/>
    <col min="8714" max="8960" width="9" style="402"/>
    <col min="8961" max="8961" width="1.25" style="402" customWidth="1"/>
    <col min="8962" max="8962" width="24.25" style="402" customWidth="1"/>
    <col min="8963" max="8963" width="4" style="402" customWidth="1"/>
    <col min="8964" max="8966" width="20.125" style="402" customWidth="1"/>
    <col min="8967" max="8967" width="3.125" style="402" customWidth="1"/>
    <col min="8968" max="8968" width="3.75" style="402" customWidth="1"/>
    <col min="8969" max="8969" width="2.5" style="402" customWidth="1"/>
    <col min="8970" max="9216" width="9" style="402"/>
    <col min="9217" max="9217" width="1.25" style="402" customWidth="1"/>
    <col min="9218" max="9218" width="24.25" style="402" customWidth="1"/>
    <col min="9219" max="9219" width="4" style="402" customWidth="1"/>
    <col min="9220" max="9222" width="20.125" style="402" customWidth="1"/>
    <col min="9223" max="9223" width="3.125" style="402" customWidth="1"/>
    <col min="9224" max="9224" width="3.75" style="402" customWidth="1"/>
    <col min="9225" max="9225" width="2.5" style="402" customWidth="1"/>
    <col min="9226" max="9472" width="9" style="402"/>
    <col min="9473" max="9473" width="1.25" style="402" customWidth="1"/>
    <col min="9474" max="9474" width="24.25" style="402" customWidth="1"/>
    <col min="9475" max="9475" width="4" style="402" customWidth="1"/>
    <col min="9476" max="9478" width="20.125" style="402" customWidth="1"/>
    <col min="9479" max="9479" width="3.125" style="402" customWidth="1"/>
    <col min="9480" max="9480" width="3.75" style="402" customWidth="1"/>
    <col min="9481" max="9481" width="2.5" style="402" customWidth="1"/>
    <col min="9482" max="9728" width="9" style="402"/>
    <col min="9729" max="9729" width="1.25" style="402" customWidth="1"/>
    <col min="9730" max="9730" width="24.25" style="402" customWidth="1"/>
    <col min="9731" max="9731" width="4" style="402" customWidth="1"/>
    <col min="9732" max="9734" width="20.125" style="402" customWidth="1"/>
    <col min="9735" max="9735" width="3.125" style="402" customWidth="1"/>
    <col min="9736" max="9736" width="3.75" style="402" customWidth="1"/>
    <col min="9737" max="9737" width="2.5" style="402" customWidth="1"/>
    <col min="9738" max="9984" width="9" style="402"/>
    <col min="9985" max="9985" width="1.25" style="402" customWidth="1"/>
    <col min="9986" max="9986" width="24.25" style="402" customWidth="1"/>
    <col min="9987" max="9987" width="4" style="402" customWidth="1"/>
    <col min="9988" max="9990" width="20.125" style="402" customWidth="1"/>
    <col min="9991" max="9991" width="3.125" style="402" customWidth="1"/>
    <col min="9992" max="9992" width="3.75" style="402" customWidth="1"/>
    <col min="9993" max="9993" width="2.5" style="402" customWidth="1"/>
    <col min="9994" max="10240" width="9" style="402"/>
    <col min="10241" max="10241" width="1.25" style="402" customWidth="1"/>
    <col min="10242" max="10242" width="24.25" style="402" customWidth="1"/>
    <col min="10243" max="10243" width="4" style="402" customWidth="1"/>
    <col min="10244" max="10246" width="20.125" style="402" customWidth="1"/>
    <col min="10247" max="10247" width="3.125" style="402" customWidth="1"/>
    <col min="10248" max="10248" width="3.75" style="402" customWidth="1"/>
    <col min="10249" max="10249" width="2.5" style="402" customWidth="1"/>
    <col min="10250" max="10496" width="9" style="402"/>
    <col min="10497" max="10497" width="1.25" style="402" customWidth="1"/>
    <col min="10498" max="10498" width="24.25" style="402" customWidth="1"/>
    <col min="10499" max="10499" width="4" style="402" customWidth="1"/>
    <col min="10500" max="10502" width="20.125" style="402" customWidth="1"/>
    <col min="10503" max="10503" width="3.125" style="402" customWidth="1"/>
    <col min="10504" max="10504" width="3.75" style="402" customWidth="1"/>
    <col min="10505" max="10505" width="2.5" style="402" customWidth="1"/>
    <col min="10506" max="10752" width="9" style="402"/>
    <col min="10753" max="10753" width="1.25" style="402" customWidth="1"/>
    <col min="10754" max="10754" width="24.25" style="402" customWidth="1"/>
    <col min="10755" max="10755" width="4" style="402" customWidth="1"/>
    <col min="10756" max="10758" width="20.125" style="402" customWidth="1"/>
    <col min="10759" max="10759" width="3.125" style="402" customWidth="1"/>
    <col min="10760" max="10760" width="3.75" style="402" customWidth="1"/>
    <col min="10761" max="10761" width="2.5" style="402" customWidth="1"/>
    <col min="10762" max="11008" width="9" style="402"/>
    <col min="11009" max="11009" width="1.25" style="402" customWidth="1"/>
    <col min="11010" max="11010" width="24.25" style="402" customWidth="1"/>
    <col min="11011" max="11011" width="4" style="402" customWidth="1"/>
    <col min="11012" max="11014" width="20.125" style="402" customWidth="1"/>
    <col min="11015" max="11015" width="3.125" style="402" customWidth="1"/>
    <col min="11016" max="11016" width="3.75" style="402" customWidth="1"/>
    <col min="11017" max="11017" width="2.5" style="402" customWidth="1"/>
    <col min="11018" max="11264" width="9" style="402"/>
    <col min="11265" max="11265" width="1.25" style="402" customWidth="1"/>
    <col min="11266" max="11266" width="24.25" style="402" customWidth="1"/>
    <col min="11267" max="11267" width="4" style="402" customWidth="1"/>
    <col min="11268" max="11270" width="20.125" style="402" customWidth="1"/>
    <col min="11271" max="11271" width="3.125" style="402" customWidth="1"/>
    <col min="11272" max="11272" width="3.75" style="402" customWidth="1"/>
    <col min="11273" max="11273" width="2.5" style="402" customWidth="1"/>
    <col min="11274" max="11520" width="9" style="402"/>
    <col min="11521" max="11521" width="1.25" style="402" customWidth="1"/>
    <col min="11522" max="11522" width="24.25" style="402" customWidth="1"/>
    <col min="11523" max="11523" width="4" style="402" customWidth="1"/>
    <col min="11524" max="11526" width="20.125" style="402" customWidth="1"/>
    <col min="11527" max="11527" width="3.125" style="402" customWidth="1"/>
    <col min="11528" max="11528" width="3.75" style="402" customWidth="1"/>
    <col min="11529" max="11529" width="2.5" style="402" customWidth="1"/>
    <col min="11530" max="11776" width="9" style="402"/>
    <col min="11777" max="11777" width="1.25" style="402" customWidth="1"/>
    <col min="11778" max="11778" width="24.25" style="402" customWidth="1"/>
    <col min="11779" max="11779" width="4" style="402" customWidth="1"/>
    <col min="11780" max="11782" width="20.125" style="402" customWidth="1"/>
    <col min="11783" max="11783" width="3.125" style="402" customWidth="1"/>
    <col min="11784" max="11784" width="3.75" style="402" customWidth="1"/>
    <col min="11785" max="11785" width="2.5" style="402" customWidth="1"/>
    <col min="11786" max="12032" width="9" style="402"/>
    <col min="12033" max="12033" width="1.25" style="402" customWidth="1"/>
    <col min="12034" max="12034" width="24.25" style="402" customWidth="1"/>
    <col min="12035" max="12035" width="4" style="402" customWidth="1"/>
    <col min="12036" max="12038" width="20.125" style="402" customWidth="1"/>
    <col min="12039" max="12039" width="3.125" style="402" customWidth="1"/>
    <col min="12040" max="12040" width="3.75" style="402" customWidth="1"/>
    <col min="12041" max="12041" width="2.5" style="402" customWidth="1"/>
    <col min="12042" max="12288" width="9" style="402"/>
    <col min="12289" max="12289" width="1.25" style="402" customWidth="1"/>
    <col min="12290" max="12290" width="24.25" style="402" customWidth="1"/>
    <col min="12291" max="12291" width="4" style="402" customWidth="1"/>
    <col min="12292" max="12294" width="20.125" style="402" customWidth="1"/>
    <col min="12295" max="12295" width="3.125" style="402" customWidth="1"/>
    <col min="12296" max="12296" width="3.75" style="402" customWidth="1"/>
    <col min="12297" max="12297" width="2.5" style="402" customWidth="1"/>
    <col min="12298" max="12544" width="9" style="402"/>
    <col min="12545" max="12545" width="1.25" style="402" customWidth="1"/>
    <col min="12546" max="12546" width="24.25" style="402" customWidth="1"/>
    <col min="12547" max="12547" width="4" style="402" customWidth="1"/>
    <col min="12548" max="12550" width="20.125" style="402" customWidth="1"/>
    <col min="12551" max="12551" width="3.125" style="402" customWidth="1"/>
    <col min="12552" max="12552" width="3.75" style="402" customWidth="1"/>
    <col min="12553" max="12553" width="2.5" style="402" customWidth="1"/>
    <col min="12554" max="12800" width="9" style="402"/>
    <col min="12801" max="12801" width="1.25" style="402" customWidth="1"/>
    <col min="12802" max="12802" width="24.25" style="402" customWidth="1"/>
    <col min="12803" max="12803" width="4" style="402" customWidth="1"/>
    <col min="12804" max="12806" width="20.125" style="402" customWidth="1"/>
    <col min="12807" max="12807" width="3.125" style="402" customWidth="1"/>
    <col min="12808" max="12808" width="3.75" style="402" customWidth="1"/>
    <col min="12809" max="12809" width="2.5" style="402" customWidth="1"/>
    <col min="12810" max="13056" width="9" style="402"/>
    <col min="13057" max="13057" width="1.25" style="402" customWidth="1"/>
    <col min="13058" max="13058" width="24.25" style="402" customWidth="1"/>
    <col min="13059" max="13059" width="4" style="402" customWidth="1"/>
    <col min="13060" max="13062" width="20.125" style="402" customWidth="1"/>
    <col min="13063" max="13063" width="3.125" style="402" customWidth="1"/>
    <col min="13064" max="13064" width="3.75" style="402" customWidth="1"/>
    <col min="13065" max="13065" width="2.5" style="402" customWidth="1"/>
    <col min="13066" max="13312" width="9" style="402"/>
    <col min="13313" max="13313" width="1.25" style="402" customWidth="1"/>
    <col min="13314" max="13314" width="24.25" style="402" customWidth="1"/>
    <col min="13315" max="13315" width="4" style="402" customWidth="1"/>
    <col min="13316" max="13318" width="20.125" style="402" customWidth="1"/>
    <col min="13319" max="13319" width="3.125" style="402" customWidth="1"/>
    <col min="13320" max="13320" width="3.75" style="402" customWidth="1"/>
    <col min="13321" max="13321" width="2.5" style="402" customWidth="1"/>
    <col min="13322" max="13568" width="9" style="402"/>
    <col min="13569" max="13569" width="1.25" style="402" customWidth="1"/>
    <col min="13570" max="13570" width="24.25" style="402" customWidth="1"/>
    <col min="13571" max="13571" width="4" style="402" customWidth="1"/>
    <col min="13572" max="13574" width="20.125" style="402" customWidth="1"/>
    <col min="13575" max="13575" width="3.125" style="402" customWidth="1"/>
    <col min="13576" max="13576" width="3.75" style="402" customWidth="1"/>
    <col min="13577" max="13577" width="2.5" style="402" customWidth="1"/>
    <col min="13578" max="13824" width="9" style="402"/>
    <col min="13825" max="13825" width="1.25" style="402" customWidth="1"/>
    <col min="13826" max="13826" width="24.25" style="402" customWidth="1"/>
    <col min="13827" max="13827" width="4" style="402" customWidth="1"/>
    <col min="13828" max="13830" width="20.125" style="402" customWidth="1"/>
    <col min="13831" max="13831" width="3.125" style="402" customWidth="1"/>
    <col min="13832" max="13832" width="3.75" style="402" customWidth="1"/>
    <col min="13833" max="13833" width="2.5" style="402" customWidth="1"/>
    <col min="13834" max="14080" width="9" style="402"/>
    <col min="14081" max="14081" width="1.25" style="402" customWidth="1"/>
    <col min="14082" max="14082" width="24.25" style="402" customWidth="1"/>
    <col min="14083" max="14083" width="4" style="402" customWidth="1"/>
    <col min="14084" max="14086" width="20.125" style="402" customWidth="1"/>
    <col min="14087" max="14087" width="3.125" style="402" customWidth="1"/>
    <col min="14088" max="14088" width="3.75" style="402" customWidth="1"/>
    <col min="14089" max="14089" width="2.5" style="402" customWidth="1"/>
    <col min="14090" max="14336" width="9" style="402"/>
    <col min="14337" max="14337" width="1.25" style="402" customWidth="1"/>
    <col min="14338" max="14338" width="24.25" style="402" customWidth="1"/>
    <col min="14339" max="14339" width="4" style="402" customWidth="1"/>
    <col min="14340" max="14342" width="20.125" style="402" customWidth="1"/>
    <col min="14343" max="14343" width="3.125" style="402" customWidth="1"/>
    <col min="14344" max="14344" width="3.75" style="402" customWidth="1"/>
    <col min="14345" max="14345" width="2.5" style="402" customWidth="1"/>
    <col min="14346" max="14592" width="9" style="402"/>
    <col min="14593" max="14593" width="1.25" style="402" customWidth="1"/>
    <col min="14594" max="14594" width="24.25" style="402" customWidth="1"/>
    <col min="14595" max="14595" width="4" style="402" customWidth="1"/>
    <col min="14596" max="14598" width="20.125" style="402" customWidth="1"/>
    <col min="14599" max="14599" width="3.125" style="402" customWidth="1"/>
    <col min="14600" max="14600" width="3.75" style="402" customWidth="1"/>
    <col min="14601" max="14601" width="2.5" style="402" customWidth="1"/>
    <col min="14602" max="14848" width="9" style="402"/>
    <col min="14849" max="14849" width="1.25" style="402" customWidth="1"/>
    <col min="14850" max="14850" width="24.25" style="402" customWidth="1"/>
    <col min="14851" max="14851" width="4" style="402" customWidth="1"/>
    <col min="14852" max="14854" width="20.125" style="402" customWidth="1"/>
    <col min="14855" max="14855" width="3.125" style="402" customWidth="1"/>
    <col min="14856" max="14856" width="3.75" style="402" customWidth="1"/>
    <col min="14857" max="14857" width="2.5" style="402" customWidth="1"/>
    <col min="14858" max="15104" width="9" style="402"/>
    <col min="15105" max="15105" width="1.25" style="402" customWidth="1"/>
    <col min="15106" max="15106" width="24.25" style="402" customWidth="1"/>
    <col min="15107" max="15107" width="4" style="402" customWidth="1"/>
    <col min="15108" max="15110" width="20.125" style="402" customWidth="1"/>
    <col min="15111" max="15111" width="3.125" style="402" customWidth="1"/>
    <col min="15112" max="15112" width="3.75" style="402" customWidth="1"/>
    <col min="15113" max="15113" width="2.5" style="402" customWidth="1"/>
    <col min="15114" max="15360" width="9" style="402"/>
    <col min="15361" max="15361" width="1.25" style="402" customWidth="1"/>
    <col min="15362" max="15362" width="24.25" style="402" customWidth="1"/>
    <col min="15363" max="15363" width="4" style="402" customWidth="1"/>
    <col min="15364" max="15366" width="20.125" style="402" customWidth="1"/>
    <col min="15367" max="15367" width="3.125" style="402" customWidth="1"/>
    <col min="15368" max="15368" width="3.75" style="402" customWidth="1"/>
    <col min="15369" max="15369" width="2.5" style="402" customWidth="1"/>
    <col min="15370" max="15616" width="9" style="402"/>
    <col min="15617" max="15617" width="1.25" style="402" customWidth="1"/>
    <col min="15618" max="15618" width="24.25" style="402" customWidth="1"/>
    <col min="15619" max="15619" width="4" style="402" customWidth="1"/>
    <col min="15620" max="15622" width="20.125" style="402" customWidth="1"/>
    <col min="15623" max="15623" width="3.125" style="402" customWidth="1"/>
    <col min="15624" max="15624" width="3.75" style="402" customWidth="1"/>
    <col min="15625" max="15625" width="2.5" style="402" customWidth="1"/>
    <col min="15626" max="15872" width="9" style="402"/>
    <col min="15873" max="15873" width="1.25" style="402" customWidth="1"/>
    <col min="15874" max="15874" width="24.25" style="402" customWidth="1"/>
    <col min="15875" max="15875" width="4" style="402" customWidth="1"/>
    <col min="15876" max="15878" width="20.125" style="402" customWidth="1"/>
    <col min="15879" max="15879" width="3.125" style="402" customWidth="1"/>
    <col min="15880" max="15880" width="3.75" style="402" customWidth="1"/>
    <col min="15881" max="15881" width="2.5" style="402" customWidth="1"/>
    <col min="15882" max="16128" width="9" style="402"/>
    <col min="16129" max="16129" width="1.25" style="402" customWidth="1"/>
    <col min="16130" max="16130" width="24.25" style="402" customWidth="1"/>
    <col min="16131" max="16131" width="4" style="402" customWidth="1"/>
    <col min="16132" max="16134" width="20.125" style="402" customWidth="1"/>
    <col min="16135" max="16135" width="3.125" style="402" customWidth="1"/>
    <col min="16136" max="16136" width="3.75" style="402" customWidth="1"/>
    <col min="16137" max="16137" width="2.5" style="402" customWidth="1"/>
    <col min="16138" max="16384" width="9" style="402"/>
  </cols>
  <sheetData>
    <row r="1" spans="1:8" ht="20.100000000000001" customHeight="1" x14ac:dyDescent="0.15">
      <c r="A1" s="2098" t="s">
        <v>1190</v>
      </c>
      <c r="B1" s="2098"/>
    </row>
    <row r="2" spans="1:8" ht="20.100000000000001" customHeight="1" x14ac:dyDescent="0.15">
      <c r="A2" s="744"/>
      <c r="F2" s="2099" t="s">
        <v>610</v>
      </c>
      <c r="G2" s="2099"/>
    </row>
    <row r="3" spans="1:8" ht="20.100000000000001" customHeight="1" x14ac:dyDescent="0.15">
      <c r="A3" s="744"/>
      <c r="F3" s="745"/>
      <c r="G3" s="745"/>
    </row>
    <row r="4" spans="1:8" ht="20.100000000000001" customHeight="1" x14ac:dyDescent="0.15">
      <c r="A4" s="2100" t="s">
        <v>1191</v>
      </c>
      <c r="B4" s="2100"/>
      <c r="C4" s="2100"/>
      <c r="D4" s="2100"/>
      <c r="E4" s="2100"/>
      <c r="F4" s="2100"/>
      <c r="G4" s="2100"/>
      <c r="H4" s="2100"/>
    </row>
    <row r="5" spans="1:8" ht="20.100000000000001" customHeight="1" x14ac:dyDescent="0.15">
      <c r="A5" s="746"/>
      <c r="B5" s="746"/>
      <c r="C5" s="746"/>
      <c r="D5" s="746"/>
      <c r="E5" s="746"/>
      <c r="F5" s="746"/>
      <c r="G5" s="746"/>
    </row>
    <row r="6" spans="1:8" ht="30" customHeight="1" x14ac:dyDescent="0.15">
      <c r="A6" s="746"/>
      <c r="B6" s="747" t="s">
        <v>1156</v>
      </c>
      <c r="C6" s="2101"/>
      <c r="D6" s="2102"/>
      <c r="E6" s="2102"/>
      <c r="F6" s="2102"/>
      <c r="G6" s="2103"/>
    </row>
    <row r="7" spans="1:8" ht="30" customHeight="1" x14ac:dyDescent="0.15">
      <c r="B7" s="748" t="s">
        <v>54</v>
      </c>
      <c r="C7" s="2104" t="s">
        <v>144</v>
      </c>
      <c r="D7" s="2104"/>
      <c r="E7" s="2104"/>
      <c r="F7" s="2104"/>
      <c r="G7" s="2105"/>
    </row>
    <row r="8" spans="1:8" ht="15" customHeight="1" x14ac:dyDescent="0.15">
      <c r="B8" s="2106" t="s">
        <v>1192</v>
      </c>
      <c r="C8" s="749"/>
      <c r="D8" s="750"/>
      <c r="E8" s="750"/>
      <c r="F8" s="750"/>
      <c r="G8" s="751"/>
    </row>
    <row r="9" spans="1:8" ht="30" customHeight="1" x14ac:dyDescent="0.15">
      <c r="B9" s="2107"/>
      <c r="C9" s="752"/>
      <c r="D9" s="753" t="s">
        <v>71</v>
      </c>
      <c r="E9" s="754" t="s">
        <v>183</v>
      </c>
      <c r="F9" s="754" t="s">
        <v>184</v>
      </c>
      <c r="G9" s="755"/>
    </row>
    <row r="10" spans="1:8" ht="30" customHeight="1" x14ac:dyDescent="0.15">
      <c r="B10" s="2107"/>
      <c r="C10" s="752"/>
      <c r="D10" s="756"/>
      <c r="E10" s="756"/>
      <c r="F10" s="754" t="s">
        <v>185</v>
      </c>
      <c r="G10" s="755"/>
    </row>
    <row r="11" spans="1:8" ht="30" customHeight="1" x14ac:dyDescent="0.15">
      <c r="B11" s="2107"/>
      <c r="C11" s="752"/>
      <c r="D11" s="756"/>
      <c r="E11" s="756"/>
      <c r="F11" s="754" t="s">
        <v>185</v>
      </c>
      <c r="G11" s="755"/>
    </row>
    <row r="12" spans="1:8" ht="30" customHeight="1" x14ac:dyDescent="0.15">
      <c r="B12" s="2107"/>
      <c r="C12" s="752"/>
      <c r="D12" s="756"/>
      <c r="E12" s="756"/>
      <c r="F12" s="754" t="s">
        <v>185</v>
      </c>
      <c r="G12" s="755"/>
    </row>
    <row r="13" spans="1:8" ht="30" customHeight="1" x14ac:dyDescent="0.15">
      <c r="B13" s="2107"/>
      <c r="C13" s="752"/>
      <c r="D13" s="756"/>
      <c r="E13" s="756"/>
      <c r="F13" s="754" t="s">
        <v>185</v>
      </c>
      <c r="G13" s="755"/>
    </row>
    <row r="14" spans="1:8" ht="30" customHeight="1" x14ac:dyDescent="0.15">
      <c r="B14" s="2107"/>
      <c r="C14" s="752"/>
      <c r="D14" s="756"/>
      <c r="E14" s="756"/>
      <c r="F14" s="754" t="s">
        <v>185</v>
      </c>
      <c r="G14" s="755"/>
    </row>
    <row r="15" spans="1:8" ht="15" customHeight="1" x14ac:dyDescent="0.15">
      <c r="B15" s="2108"/>
      <c r="C15" s="757"/>
      <c r="D15" s="750"/>
      <c r="E15" s="750"/>
      <c r="F15" s="750"/>
      <c r="G15" s="758"/>
    </row>
    <row r="16" spans="1:8" ht="20.100000000000001" customHeight="1" x14ac:dyDescent="0.15">
      <c r="B16" s="759"/>
      <c r="C16" s="759"/>
      <c r="D16" s="760"/>
      <c r="E16" s="760"/>
      <c r="F16" s="760"/>
      <c r="G16" s="760"/>
    </row>
    <row r="17" spans="2:9" ht="20.100000000000001" customHeight="1" x14ac:dyDescent="0.15">
      <c r="B17" s="761" t="s">
        <v>176</v>
      </c>
      <c r="C17" s="761"/>
      <c r="D17" s="761"/>
      <c r="E17" s="761"/>
      <c r="F17" s="761"/>
      <c r="G17" s="761"/>
      <c r="H17" s="403"/>
      <c r="I17" s="403"/>
    </row>
    <row r="18" spans="2:9" ht="45" customHeight="1" x14ac:dyDescent="0.15">
      <c r="B18" s="2094" t="s">
        <v>1193</v>
      </c>
      <c r="C18" s="2095"/>
      <c r="D18" s="2095"/>
      <c r="E18" s="2095"/>
      <c r="F18" s="2095"/>
      <c r="G18" s="2095"/>
      <c r="H18" s="403"/>
      <c r="I18" s="403"/>
    </row>
    <row r="19" spans="2:9" ht="20.100000000000001" customHeight="1" x14ac:dyDescent="0.15">
      <c r="B19" s="2096"/>
      <c r="C19" s="2097"/>
      <c r="D19" s="2097"/>
      <c r="E19" s="2097"/>
      <c r="F19" s="2097"/>
      <c r="G19" s="2097"/>
    </row>
    <row r="20" spans="2:9" x14ac:dyDescent="0.15">
      <c r="B20" s="403"/>
    </row>
  </sheetData>
  <mergeCells count="8">
    <mergeCell ref="B18:G18"/>
    <mergeCell ref="B19:G19"/>
    <mergeCell ref="A1:B1"/>
    <mergeCell ref="F2:G2"/>
    <mergeCell ref="A4:H4"/>
    <mergeCell ref="C6:G6"/>
    <mergeCell ref="C7:G7"/>
    <mergeCell ref="B8:B15"/>
  </mergeCells>
  <phoneticPr fontId="9"/>
  <pageMargins left="0.7" right="0.7" top="0.75" bottom="0.75" header="0.3" footer="0.3"/>
  <pageSetup paperSize="9" orientation="portrait" horizontalDpi="4294967293"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D192C-F40D-49DE-8E96-4AC270DCFF95}">
  <dimension ref="A1:AH355"/>
  <sheetViews>
    <sheetView view="pageBreakPreview" zoomScale="110" zoomScaleNormal="100" zoomScaleSheetLayoutView="110" workbookViewId="0"/>
  </sheetViews>
  <sheetFormatPr defaultRowHeight="13.5" x14ac:dyDescent="0.15"/>
  <cols>
    <col min="1" max="1" width="1.875" style="19" customWidth="1"/>
    <col min="2" max="62" width="2.625" style="19" customWidth="1"/>
    <col min="63" max="257" width="9" style="19"/>
    <col min="258" max="318" width="2.625" style="19" customWidth="1"/>
    <col min="319" max="513" width="9" style="19"/>
    <col min="514" max="574" width="2.625" style="19" customWidth="1"/>
    <col min="575" max="769" width="9" style="19"/>
    <col min="770" max="830" width="2.625" style="19" customWidth="1"/>
    <col min="831" max="1025" width="9" style="19"/>
    <col min="1026" max="1086" width="2.625" style="19" customWidth="1"/>
    <col min="1087" max="1281" width="9" style="19"/>
    <col min="1282" max="1342" width="2.625" style="19" customWidth="1"/>
    <col min="1343" max="1537" width="9" style="19"/>
    <col min="1538" max="1598" width="2.625" style="19" customWidth="1"/>
    <col min="1599" max="1793" width="9" style="19"/>
    <col min="1794" max="1854" width="2.625" style="19" customWidth="1"/>
    <col min="1855" max="2049" width="9" style="19"/>
    <col min="2050" max="2110" width="2.625" style="19" customWidth="1"/>
    <col min="2111" max="2305" width="9" style="19"/>
    <col min="2306" max="2366" width="2.625" style="19" customWidth="1"/>
    <col min="2367" max="2561" width="9" style="19"/>
    <col min="2562" max="2622" width="2.625" style="19" customWidth="1"/>
    <col min="2623" max="2817" width="9" style="19"/>
    <col min="2818" max="2878" width="2.625" style="19" customWidth="1"/>
    <col min="2879" max="3073" width="9" style="19"/>
    <col min="3074" max="3134" width="2.625" style="19" customWidth="1"/>
    <col min="3135" max="3329" width="9" style="19"/>
    <col min="3330" max="3390" width="2.625" style="19" customWidth="1"/>
    <col min="3391" max="3585" width="9" style="19"/>
    <col min="3586" max="3646" width="2.625" style="19" customWidth="1"/>
    <col min="3647" max="3841" width="9" style="19"/>
    <col min="3842" max="3902" width="2.625" style="19" customWidth="1"/>
    <col min="3903" max="4097" width="9" style="19"/>
    <col min="4098" max="4158" width="2.625" style="19" customWidth="1"/>
    <col min="4159" max="4353" width="9" style="19"/>
    <col min="4354" max="4414" width="2.625" style="19" customWidth="1"/>
    <col min="4415" max="4609" width="9" style="19"/>
    <col min="4610" max="4670" width="2.625" style="19" customWidth="1"/>
    <col min="4671" max="4865" width="9" style="19"/>
    <col min="4866" max="4926" width="2.625" style="19" customWidth="1"/>
    <col min="4927" max="5121" width="9" style="19"/>
    <col min="5122" max="5182" width="2.625" style="19" customWidth="1"/>
    <col min="5183" max="5377" width="9" style="19"/>
    <col min="5378" max="5438" width="2.625" style="19" customWidth="1"/>
    <col min="5439" max="5633" width="9" style="19"/>
    <col min="5634" max="5694" width="2.625" style="19" customWidth="1"/>
    <col min="5695" max="5889" width="9" style="19"/>
    <col min="5890" max="5950" width="2.625" style="19" customWidth="1"/>
    <col min="5951" max="6145" width="9" style="19"/>
    <col min="6146" max="6206" width="2.625" style="19" customWidth="1"/>
    <col min="6207" max="6401" width="9" style="19"/>
    <col min="6402" max="6462" width="2.625" style="19" customWidth="1"/>
    <col min="6463" max="6657" width="9" style="19"/>
    <col min="6658" max="6718" width="2.625" style="19" customWidth="1"/>
    <col min="6719" max="6913" width="9" style="19"/>
    <col min="6914" max="6974" width="2.625" style="19" customWidth="1"/>
    <col min="6975" max="7169" width="9" style="19"/>
    <col min="7170" max="7230" width="2.625" style="19" customWidth="1"/>
    <col min="7231" max="7425" width="9" style="19"/>
    <col min="7426" max="7486" width="2.625" style="19" customWidth="1"/>
    <col min="7487" max="7681" width="9" style="19"/>
    <col min="7682" max="7742" width="2.625" style="19" customWidth="1"/>
    <col min="7743" max="7937" width="9" style="19"/>
    <col min="7938" max="7998" width="2.625" style="19" customWidth="1"/>
    <col min="7999" max="8193" width="9" style="19"/>
    <col min="8194" max="8254" width="2.625" style="19" customWidth="1"/>
    <col min="8255" max="8449" width="9" style="19"/>
    <col min="8450" max="8510" width="2.625" style="19" customWidth="1"/>
    <col min="8511" max="8705" width="9" style="19"/>
    <col min="8706" max="8766" width="2.625" style="19" customWidth="1"/>
    <col min="8767" max="8961" width="9" style="19"/>
    <col min="8962" max="9022" width="2.625" style="19" customWidth="1"/>
    <col min="9023" max="9217" width="9" style="19"/>
    <col min="9218" max="9278" width="2.625" style="19" customWidth="1"/>
    <col min="9279" max="9473" width="9" style="19"/>
    <col min="9474" max="9534" width="2.625" style="19" customWidth="1"/>
    <col min="9535" max="9729" width="9" style="19"/>
    <col min="9730" max="9790" width="2.625" style="19" customWidth="1"/>
    <col min="9791" max="9985" width="9" style="19"/>
    <col min="9986" max="10046" width="2.625" style="19" customWidth="1"/>
    <col min="10047" max="10241" width="9" style="19"/>
    <col min="10242" max="10302" width="2.625" style="19" customWidth="1"/>
    <col min="10303" max="10497" width="9" style="19"/>
    <col min="10498" max="10558" width="2.625" style="19" customWidth="1"/>
    <col min="10559" max="10753" width="9" style="19"/>
    <col min="10754" max="10814" width="2.625" style="19" customWidth="1"/>
    <col min="10815" max="11009" width="9" style="19"/>
    <col min="11010" max="11070" width="2.625" style="19" customWidth="1"/>
    <col min="11071" max="11265" width="9" style="19"/>
    <col min="11266" max="11326" width="2.625" style="19" customWidth="1"/>
    <col min="11327" max="11521" width="9" style="19"/>
    <col min="11522" max="11582" width="2.625" style="19" customWidth="1"/>
    <col min="11583" max="11777" width="9" style="19"/>
    <col min="11778" max="11838" width="2.625" style="19" customWidth="1"/>
    <col min="11839" max="12033" width="9" style="19"/>
    <col min="12034" max="12094" width="2.625" style="19" customWidth="1"/>
    <col min="12095" max="12289" width="9" style="19"/>
    <col min="12290" max="12350" width="2.625" style="19" customWidth="1"/>
    <col min="12351" max="12545" width="9" style="19"/>
    <col min="12546" max="12606" width="2.625" style="19" customWidth="1"/>
    <col min="12607" max="12801" width="9" style="19"/>
    <col min="12802" max="12862" width="2.625" style="19" customWidth="1"/>
    <col min="12863" max="13057" width="9" style="19"/>
    <col min="13058" max="13118" width="2.625" style="19" customWidth="1"/>
    <col min="13119" max="13313" width="9" style="19"/>
    <col min="13314" max="13374" width="2.625" style="19" customWidth="1"/>
    <col min="13375" max="13569" width="9" style="19"/>
    <col min="13570" max="13630" width="2.625" style="19" customWidth="1"/>
    <col min="13631" max="13825" width="9" style="19"/>
    <col min="13826" max="13886" width="2.625" style="19" customWidth="1"/>
    <col min="13887" max="14081" width="9" style="19"/>
    <col min="14082" max="14142" width="2.625" style="19" customWidth="1"/>
    <col min="14143" max="14337" width="9" style="19"/>
    <col min="14338" max="14398" width="2.625" style="19" customWidth="1"/>
    <col min="14399" max="14593" width="9" style="19"/>
    <col min="14594" max="14654" width="2.625" style="19" customWidth="1"/>
    <col min="14655" max="14849" width="9" style="19"/>
    <col min="14850" max="14910" width="2.625" style="19" customWidth="1"/>
    <col min="14911" max="15105" width="9" style="19"/>
    <col min="15106" max="15166" width="2.625" style="19" customWidth="1"/>
    <col min="15167" max="15361" width="9" style="19"/>
    <col min="15362" max="15422" width="2.625" style="19" customWidth="1"/>
    <col min="15423" max="15617" width="9" style="19"/>
    <col min="15618" max="15678" width="2.625" style="19" customWidth="1"/>
    <col min="15679" max="15873" width="9" style="19"/>
    <col min="15874" max="15934" width="2.625" style="19" customWidth="1"/>
    <col min="15935" max="16129" width="9" style="19"/>
    <col min="16130" max="16190" width="2.625" style="19" customWidth="1"/>
    <col min="16191" max="16384" width="9" style="19"/>
  </cols>
  <sheetData>
    <row r="1" spans="1:34" x14ac:dyDescent="0.15">
      <c r="B1" s="2109" t="s">
        <v>1194</v>
      </c>
      <c r="C1" s="2109"/>
      <c r="D1" s="2109"/>
      <c r="E1" s="2109"/>
      <c r="F1" s="2109"/>
    </row>
    <row r="2" spans="1:34" x14ac:dyDescent="0.15">
      <c r="Z2" s="2110" t="s">
        <v>698</v>
      </c>
      <c r="AA2" s="2110"/>
      <c r="AB2" s="2110"/>
      <c r="AC2" s="2110"/>
      <c r="AD2" s="2110"/>
      <c r="AE2" s="2110"/>
      <c r="AF2" s="2110"/>
      <c r="AG2" s="2110"/>
      <c r="AH2" s="2110"/>
    </row>
    <row r="4" spans="1:34" s="18" customFormat="1" ht="21" customHeight="1" x14ac:dyDescent="0.15">
      <c r="A4" s="342"/>
      <c r="B4" s="2111" t="s">
        <v>697</v>
      </c>
      <c r="C4" s="2111"/>
      <c r="D4" s="2111"/>
      <c r="E4" s="2111"/>
      <c r="F4" s="2111"/>
      <c r="G4" s="2111"/>
      <c r="H4" s="2111"/>
      <c r="I4" s="2111"/>
      <c r="J4" s="2111"/>
      <c r="K4" s="2111"/>
      <c r="L4" s="2111"/>
      <c r="M4" s="2111"/>
      <c r="N4" s="2111"/>
      <c r="O4" s="2111"/>
      <c r="P4" s="2111"/>
      <c r="Q4" s="2111"/>
      <c r="R4" s="2111"/>
      <c r="S4" s="2111"/>
      <c r="T4" s="2111"/>
      <c r="U4" s="2111"/>
      <c r="V4" s="2111"/>
      <c r="W4" s="2111"/>
      <c r="X4" s="2111"/>
      <c r="Y4" s="2111"/>
      <c r="Z4" s="2111"/>
      <c r="AA4" s="2111"/>
      <c r="AB4" s="2111"/>
      <c r="AC4" s="2111"/>
      <c r="AD4" s="2111"/>
      <c r="AE4" s="2111"/>
      <c r="AF4" s="2111"/>
      <c r="AG4" s="2111"/>
      <c r="AH4" s="342"/>
    </row>
    <row r="5" spans="1:34" s="18" customFormat="1" ht="21" customHeight="1" x14ac:dyDescent="0.15">
      <c r="A5" s="342"/>
      <c r="B5" s="2111" t="s">
        <v>1195</v>
      </c>
      <c r="C5" s="2111"/>
      <c r="D5" s="2111"/>
      <c r="E5" s="2111"/>
      <c r="F5" s="2111"/>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342"/>
    </row>
    <row r="6" spans="1:34" ht="21" customHeight="1" thickBot="1" x14ac:dyDescent="0.2">
      <c r="A6" s="338"/>
      <c r="B6" s="338"/>
      <c r="C6" s="338"/>
      <c r="D6" s="338"/>
      <c r="E6" s="338"/>
      <c r="F6" s="338"/>
      <c r="G6" s="338"/>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row>
    <row r="7" spans="1:34" ht="21" customHeight="1" x14ac:dyDescent="0.15">
      <c r="A7" s="338"/>
      <c r="B7" s="2112" t="s">
        <v>67</v>
      </c>
      <c r="C7" s="2113"/>
      <c r="D7" s="2113"/>
      <c r="E7" s="2113"/>
      <c r="F7" s="2113"/>
      <c r="G7" s="2113"/>
      <c r="H7" s="2113"/>
      <c r="I7" s="2113"/>
      <c r="J7" s="2113"/>
      <c r="K7" s="2113"/>
      <c r="L7" s="2113"/>
      <c r="M7" s="2113"/>
      <c r="N7" s="2114"/>
      <c r="O7" s="2114"/>
      <c r="P7" s="2114"/>
      <c r="Q7" s="2114"/>
      <c r="R7" s="2114"/>
      <c r="S7" s="2114"/>
      <c r="T7" s="2114"/>
      <c r="U7" s="2114"/>
      <c r="V7" s="2114"/>
      <c r="W7" s="2114"/>
      <c r="X7" s="2114"/>
      <c r="Y7" s="2114"/>
      <c r="Z7" s="2114"/>
      <c r="AA7" s="2114"/>
      <c r="AB7" s="2114"/>
      <c r="AC7" s="2114"/>
      <c r="AD7" s="2114"/>
      <c r="AE7" s="2114"/>
      <c r="AF7" s="2114"/>
      <c r="AG7" s="2115"/>
      <c r="AH7" s="338"/>
    </row>
    <row r="8" spans="1:34" ht="21" customHeight="1" thickBot="1" x14ac:dyDescent="0.2">
      <c r="A8" s="338"/>
      <c r="B8" s="2116" t="s">
        <v>143</v>
      </c>
      <c r="C8" s="2117"/>
      <c r="D8" s="2117"/>
      <c r="E8" s="2117"/>
      <c r="F8" s="2117"/>
      <c r="G8" s="2117"/>
      <c r="H8" s="2117"/>
      <c r="I8" s="2117"/>
      <c r="J8" s="2117"/>
      <c r="K8" s="2117"/>
      <c r="L8" s="2117"/>
      <c r="M8" s="2117"/>
      <c r="N8" s="2118" t="s">
        <v>696</v>
      </c>
      <c r="O8" s="2118"/>
      <c r="P8" s="2118"/>
      <c r="Q8" s="2118"/>
      <c r="R8" s="2118"/>
      <c r="S8" s="2118"/>
      <c r="T8" s="2118"/>
      <c r="U8" s="2118"/>
      <c r="V8" s="2118"/>
      <c r="W8" s="2118"/>
      <c r="X8" s="2118"/>
      <c r="Y8" s="2118"/>
      <c r="Z8" s="2118"/>
      <c r="AA8" s="2118"/>
      <c r="AB8" s="2118"/>
      <c r="AC8" s="2118"/>
      <c r="AD8" s="2118"/>
      <c r="AE8" s="2118"/>
      <c r="AF8" s="2118"/>
      <c r="AG8" s="2119"/>
      <c r="AH8" s="338"/>
    </row>
    <row r="9" spans="1:34" ht="21" customHeight="1" thickTop="1" x14ac:dyDescent="0.15">
      <c r="A9" s="338"/>
      <c r="B9" s="2120" t="s">
        <v>152</v>
      </c>
      <c r="C9" s="2121"/>
      <c r="D9" s="2121"/>
      <c r="E9" s="2121"/>
      <c r="F9" s="2121"/>
      <c r="G9" s="2121"/>
      <c r="H9" s="2121"/>
      <c r="I9" s="2121"/>
      <c r="J9" s="2121"/>
      <c r="K9" s="2121"/>
      <c r="L9" s="2121"/>
      <c r="M9" s="2121"/>
      <c r="N9" s="2121" t="s">
        <v>153</v>
      </c>
      <c r="O9" s="2121"/>
      <c r="P9" s="2121"/>
      <c r="Q9" s="2121"/>
      <c r="R9" s="2121"/>
      <c r="S9" s="2121"/>
      <c r="T9" s="2121"/>
      <c r="U9" s="2121"/>
      <c r="V9" s="2121"/>
      <c r="W9" s="2121"/>
      <c r="X9" s="2121"/>
      <c r="Y9" s="2121"/>
      <c r="Z9" s="2121"/>
      <c r="AA9" s="2121"/>
      <c r="AB9" s="2121"/>
      <c r="AC9" s="2121"/>
      <c r="AD9" s="2121"/>
      <c r="AE9" s="2121"/>
      <c r="AF9" s="2121"/>
      <c r="AG9" s="2122"/>
      <c r="AH9" s="338"/>
    </row>
    <row r="10" spans="1:34" ht="21" customHeight="1" x14ac:dyDescent="0.15">
      <c r="A10" s="338"/>
      <c r="B10" s="2123" t="s">
        <v>154</v>
      </c>
      <c r="C10" s="2124"/>
      <c r="D10" s="2124"/>
      <c r="E10" s="2124"/>
      <c r="F10" s="2124"/>
      <c r="G10" s="2124" t="s">
        <v>79</v>
      </c>
      <c r="H10" s="2124"/>
      <c r="I10" s="2124"/>
      <c r="J10" s="2124"/>
      <c r="K10" s="2124"/>
      <c r="L10" s="2124"/>
      <c r="M10" s="2124"/>
      <c r="N10" s="2125" t="s">
        <v>695</v>
      </c>
      <c r="O10" s="2126"/>
      <c r="P10" s="2126"/>
      <c r="Q10" s="2126"/>
      <c r="R10" s="2127"/>
      <c r="S10" s="2125" t="s">
        <v>694</v>
      </c>
      <c r="T10" s="2126"/>
      <c r="U10" s="2126"/>
      <c r="V10" s="2126"/>
      <c r="W10" s="2127"/>
      <c r="X10" s="2134" t="s">
        <v>693</v>
      </c>
      <c r="Y10" s="2134"/>
      <c r="Z10" s="2134"/>
      <c r="AA10" s="2134"/>
      <c r="AB10" s="2134"/>
      <c r="AC10" s="2134" t="s">
        <v>692</v>
      </c>
      <c r="AD10" s="2134"/>
      <c r="AE10" s="2134"/>
      <c r="AF10" s="2134"/>
      <c r="AG10" s="2135"/>
      <c r="AH10" s="338"/>
    </row>
    <row r="11" spans="1:34" ht="21" customHeight="1" x14ac:dyDescent="0.15">
      <c r="A11" s="338"/>
      <c r="B11" s="2123"/>
      <c r="C11" s="2124"/>
      <c r="D11" s="2124"/>
      <c r="E11" s="2124"/>
      <c r="F11" s="2124"/>
      <c r="G11" s="2124"/>
      <c r="H11" s="2124"/>
      <c r="I11" s="2124"/>
      <c r="J11" s="2124"/>
      <c r="K11" s="2124"/>
      <c r="L11" s="2124"/>
      <c r="M11" s="2124"/>
      <c r="N11" s="2128"/>
      <c r="O11" s="2129"/>
      <c r="P11" s="2129"/>
      <c r="Q11" s="2129"/>
      <c r="R11" s="2130"/>
      <c r="S11" s="2128"/>
      <c r="T11" s="2129"/>
      <c r="U11" s="2129"/>
      <c r="V11" s="2129"/>
      <c r="W11" s="2130"/>
      <c r="X11" s="2134"/>
      <c r="Y11" s="2134"/>
      <c r="Z11" s="2134"/>
      <c r="AA11" s="2134"/>
      <c r="AB11" s="2134"/>
      <c r="AC11" s="2134"/>
      <c r="AD11" s="2134"/>
      <c r="AE11" s="2134"/>
      <c r="AF11" s="2134"/>
      <c r="AG11" s="2135"/>
      <c r="AH11" s="338"/>
    </row>
    <row r="12" spans="1:34" ht="21" customHeight="1" x14ac:dyDescent="0.15">
      <c r="A12" s="338"/>
      <c r="B12" s="2123"/>
      <c r="C12" s="2124"/>
      <c r="D12" s="2124"/>
      <c r="E12" s="2124"/>
      <c r="F12" s="2124"/>
      <c r="G12" s="2124"/>
      <c r="H12" s="2124"/>
      <c r="I12" s="2124"/>
      <c r="J12" s="2124"/>
      <c r="K12" s="2124"/>
      <c r="L12" s="2124"/>
      <c r="M12" s="2124"/>
      <c r="N12" s="2131"/>
      <c r="O12" s="2132"/>
      <c r="P12" s="2132"/>
      <c r="Q12" s="2132"/>
      <c r="R12" s="2133"/>
      <c r="S12" s="2131"/>
      <c r="T12" s="2132"/>
      <c r="U12" s="2132"/>
      <c r="V12" s="2132"/>
      <c r="W12" s="2133"/>
      <c r="X12" s="2134"/>
      <c r="Y12" s="2134"/>
      <c r="Z12" s="2134"/>
      <c r="AA12" s="2134"/>
      <c r="AB12" s="2134"/>
      <c r="AC12" s="2134"/>
      <c r="AD12" s="2134"/>
      <c r="AE12" s="2134"/>
      <c r="AF12" s="2134"/>
      <c r="AG12" s="2135"/>
      <c r="AH12" s="338"/>
    </row>
    <row r="13" spans="1:34" ht="21" customHeight="1" x14ac:dyDescent="0.15">
      <c r="A13" s="338"/>
      <c r="B13" s="2138"/>
      <c r="C13" s="2136"/>
      <c r="D13" s="2136"/>
      <c r="E13" s="2136"/>
      <c r="F13" s="2136"/>
      <c r="G13" s="2136"/>
      <c r="H13" s="2136"/>
      <c r="I13" s="2136"/>
      <c r="J13" s="2136"/>
      <c r="K13" s="2136"/>
      <c r="L13" s="2136"/>
      <c r="M13" s="2136"/>
      <c r="N13" s="2136"/>
      <c r="O13" s="2136"/>
      <c r="P13" s="2136"/>
      <c r="Q13" s="2136"/>
      <c r="R13" s="2136"/>
      <c r="S13" s="2136"/>
      <c r="T13" s="2136"/>
      <c r="U13" s="2136"/>
      <c r="V13" s="2136"/>
      <c r="W13" s="2136"/>
      <c r="X13" s="2136"/>
      <c r="Y13" s="2136"/>
      <c r="Z13" s="2136"/>
      <c r="AA13" s="2136"/>
      <c r="AB13" s="2136"/>
      <c r="AC13" s="2136"/>
      <c r="AD13" s="2136"/>
      <c r="AE13" s="2136"/>
      <c r="AF13" s="2136"/>
      <c r="AG13" s="2137"/>
      <c r="AH13" s="338"/>
    </row>
    <row r="14" spans="1:34" ht="21" customHeight="1" x14ac:dyDescent="0.15">
      <c r="A14" s="338"/>
      <c r="B14" s="2138"/>
      <c r="C14" s="2136"/>
      <c r="D14" s="2136"/>
      <c r="E14" s="2136"/>
      <c r="F14" s="2136"/>
      <c r="G14" s="2136"/>
      <c r="H14" s="2136"/>
      <c r="I14" s="2136"/>
      <c r="J14" s="2136"/>
      <c r="K14" s="2136"/>
      <c r="L14" s="2136"/>
      <c r="M14" s="2136"/>
      <c r="N14" s="2136"/>
      <c r="O14" s="2136"/>
      <c r="P14" s="2136"/>
      <c r="Q14" s="2136"/>
      <c r="R14" s="2136"/>
      <c r="S14" s="2136"/>
      <c r="T14" s="2136"/>
      <c r="U14" s="2136"/>
      <c r="V14" s="2136"/>
      <c r="W14" s="2136"/>
      <c r="X14" s="2136"/>
      <c r="Y14" s="2136"/>
      <c r="Z14" s="2136"/>
      <c r="AA14" s="2136"/>
      <c r="AB14" s="2136"/>
      <c r="AC14" s="2136"/>
      <c r="AD14" s="2136"/>
      <c r="AE14" s="2136"/>
      <c r="AF14" s="2136"/>
      <c r="AG14" s="2137"/>
      <c r="AH14" s="338"/>
    </row>
    <row r="15" spans="1:34" ht="21" customHeight="1" x14ac:dyDescent="0.15">
      <c r="A15" s="338"/>
      <c r="B15" s="2138"/>
      <c r="C15" s="2136"/>
      <c r="D15" s="2136"/>
      <c r="E15" s="2136"/>
      <c r="F15" s="2136"/>
      <c r="G15" s="2136"/>
      <c r="H15" s="2136"/>
      <c r="I15" s="2136"/>
      <c r="J15" s="2136"/>
      <c r="K15" s="2136"/>
      <c r="L15" s="2136"/>
      <c r="M15" s="2136"/>
      <c r="N15" s="2136"/>
      <c r="O15" s="2136"/>
      <c r="P15" s="2136"/>
      <c r="Q15" s="2136"/>
      <c r="R15" s="2136"/>
      <c r="S15" s="2136"/>
      <c r="T15" s="2136"/>
      <c r="U15" s="2136"/>
      <c r="V15" s="2136"/>
      <c r="W15" s="2136"/>
      <c r="X15" s="2136"/>
      <c r="Y15" s="2136"/>
      <c r="Z15" s="2136"/>
      <c r="AA15" s="2136"/>
      <c r="AB15" s="2136"/>
      <c r="AC15" s="2136"/>
      <c r="AD15" s="2136"/>
      <c r="AE15" s="2136"/>
      <c r="AF15" s="2136"/>
      <c r="AG15" s="2137"/>
      <c r="AH15" s="338"/>
    </row>
    <row r="16" spans="1:34" ht="21" customHeight="1" x14ac:dyDescent="0.15">
      <c r="A16" s="338"/>
      <c r="B16" s="2138"/>
      <c r="C16" s="2136"/>
      <c r="D16" s="2136"/>
      <c r="E16" s="2136"/>
      <c r="F16" s="2136"/>
      <c r="G16" s="2136"/>
      <c r="H16" s="2136"/>
      <c r="I16" s="2136"/>
      <c r="J16" s="2136"/>
      <c r="K16" s="2136"/>
      <c r="L16" s="2136"/>
      <c r="M16" s="2136"/>
      <c r="N16" s="2139"/>
      <c r="O16" s="2140"/>
      <c r="P16" s="2140"/>
      <c r="Q16" s="2140"/>
      <c r="R16" s="2142"/>
      <c r="S16" s="2139"/>
      <c r="T16" s="2140"/>
      <c r="U16" s="2140"/>
      <c r="V16" s="2140"/>
      <c r="W16" s="2142"/>
      <c r="X16" s="2139"/>
      <c r="Y16" s="2140"/>
      <c r="Z16" s="2140"/>
      <c r="AA16" s="2140"/>
      <c r="AB16" s="2142"/>
      <c r="AC16" s="2139"/>
      <c r="AD16" s="2140"/>
      <c r="AE16" s="2140"/>
      <c r="AF16" s="2140"/>
      <c r="AG16" s="2141"/>
      <c r="AH16" s="338"/>
    </row>
    <row r="17" spans="1:34" ht="21" customHeight="1" x14ac:dyDescent="0.15">
      <c r="A17" s="338"/>
      <c r="B17" s="2138"/>
      <c r="C17" s="2136"/>
      <c r="D17" s="2136"/>
      <c r="E17" s="2136"/>
      <c r="F17" s="2136"/>
      <c r="G17" s="2136"/>
      <c r="H17" s="2136"/>
      <c r="I17" s="2136"/>
      <c r="J17" s="2136"/>
      <c r="K17" s="2136"/>
      <c r="L17" s="2136"/>
      <c r="M17" s="2136"/>
      <c r="N17" s="2139"/>
      <c r="O17" s="2140"/>
      <c r="P17" s="2140"/>
      <c r="Q17" s="2140"/>
      <c r="R17" s="2142"/>
      <c r="S17" s="2139"/>
      <c r="T17" s="2140"/>
      <c r="U17" s="2140"/>
      <c r="V17" s="2140"/>
      <c r="W17" s="2142"/>
      <c r="X17" s="2139"/>
      <c r="Y17" s="2140"/>
      <c r="Z17" s="2140"/>
      <c r="AA17" s="2140"/>
      <c r="AB17" s="2142"/>
      <c r="AC17" s="2139"/>
      <c r="AD17" s="2140"/>
      <c r="AE17" s="2140"/>
      <c r="AF17" s="2140"/>
      <c r="AG17" s="2141"/>
      <c r="AH17" s="338"/>
    </row>
    <row r="18" spans="1:34" ht="21" customHeight="1" x14ac:dyDescent="0.15">
      <c r="A18" s="338"/>
      <c r="B18" s="2138"/>
      <c r="C18" s="2136"/>
      <c r="D18" s="2136"/>
      <c r="E18" s="2136"/>
      <c r="F18" s="2136"/>
      <c r="G18" s="2136"/>
      <c r="H18" s="2136"/>
      <c r="I18" s="2136"/>
      <c r="J18" s="2136"/>
      <c r="K18" s="2136"/>
      <c r="L18" s="2136"/>
      <c r="M18" s="2136"/>
      <c r="N18" s="2139"/>
      <c r="O18" s="2140"/>
      <c r="P18" s="2140"/>
      <c r="Q18" s="2140"/>
      <c r="R18" s="2142"/>
      <c r="S18" s="2139"/>
      <c r="T18" s="2140"/>
      <c r="U18" s="2140"/>
      <c r="V18" s="2140"/>
      <c r="W18" s="2142"/>
      <c r="X18" s="2139"/>
      <c r="Y18" s="2140"/>
      <c r="Z18" s="2140"/>
      <c r="AA18" s="2140"/>
      <c r="AB18" s="2142"/>
      <c r="AC18" s="2139"/>
      <c r="AD18" s="2140"/>
      <c r="AE18" s="2140"/>
      <c r="AF18" s="2140"/>
      <c r="AG18" s="2141"/>
      <c r="AH18" s="338"/>
    </row>
    <row r="19" spans="1:34" ht="21" customHeight="1" x14ac:dyDescent="0.15">
      <c r="A19" s="338"/>
      <c r="B19" s="2138"/>
      <c r="C19" s="2136"/>
      <c r="D19" s="2136"/>
      <c r="E19" s="2136"/>
      <c r="F19" s="2136"/>
      <c r="G19" s="2136"/>
      <c r="H19" s="2136"/>
      <c r="I19" s="2136"/>
      <c r="J19" s="2136"/>
      <c r="K19" s="2136"/>
      <c r="L19" s="2136"/>
      <c r="M19" s="2136"/>
      <c r="N19" s="2139"/>
      <c r="O19" s="2140"/>
      <c r="P19" s="2140"/>
      <c r="Q19" s="2140"/>
      <c r="R19" s="2142"/>
      <c r="S19" s="2139"/>
      <c r="T19" s="2140"/>
      <c r="U19" s="2140"/>
      <c r="V19" s="2140"/>
      <c r="W19" s="2142"/>
      <c r="X19" s="2139"/>
      <c r="Y19" s="2140"/>
      <c r="Z19" s="2140"/>
      <c r="AA19" s="2140"/>
      <c r="AB19" s="2142"/>
      <c r="AC19" s="2139"/>
      <c r="AD19" s="2140"/>
      <c r="AE19" s="2140"/>
      <c r="AF19" s="2140"/>
      <c r="AG19" s="2141"/>
      <c r="AH19" s="338"/>
    </row>
    <row r="20" spans="1:34" ht="21" customHeight="1" x14ac:dyDescent="0.15">
      <c r="A20" s="338"/>
      <c r="B20" s="2138"/>
      <c r="C20" s="2136"/>
      <c r="D20" s="2136"/>
      <c r="E20" s="2136"/>
      <c r="F20" s="2136"/>
      <c r="G20" s="2136"/>
      <c r="H20" s="2136"/>
      <c r="I20" s="2136"/>
      <c r="J20" s="2136"/>
      <c r="K20" s="2136"/>
      <c r="L20" s="2136"/>
      <c r="M20" s="2136"/>
      <c r="N20" s="2139"/>
      <c r="O20" s="2140"/>
      <c r="P20" s="2140"/>
      <c r="Q20" s="2140"/>
      <c r="R20" s="2142"/>
      <c r="S20" s="2139"/>
      <c r="T20" s="2140"/>
      <c r="U20" s="2140"/>
      <c r="V20" s="2140"/>
      <c r="W20" s="2142"/>
      <c r="X20" s="2139"/>
      <c r="Y20" s="2140"/>
      <c r="Z20" s="2140"/>
      <c r="AA20" s="2140"/>
      <c r="AB20" s="2142"/>
      <c r="AC20" s="2139"/>
      <c r="AD20" s="2140"/>
      <c r="AE20" s="2140"/>
      <c r="AF20" s="2140"/>
      <c r="AG20" s="2141"/>
      <c r="AH20" s="338"/>
    </row>
    <row r="21" spans="1:34" ht="21" customHeight="1" x14ac:dyDescent="0.15">
      <c r="A21" s="338"/>
      <c r="B21" s="2138"/>
      <c r="C21" s="2136"/>
      <c r="D21" s="2136"/>
      <c r="E21" s="2136"/>
      <c r="F21" s="2136"/>
      <c r="G21" s="2136"/>
      <c r="H21" s="2136"/>
      <c r="I21" s="2136"/>
      <c r="J21" s="2136"/>
      <c r="K21" s="2136"/>
      <c r="L21" s="2136"/>
      <c r="M21" s="2136"/>
      <c r="N21" s="2139"/>
      <c r="O21" s="2140"/>
      <c r="P21" s="2140"/>
      <c r="Q21" s="2140"/>
      <c r="R21" s="2142"/>
      <c r="S21" s="2139"/>
      <c r="T21" s="2140"/>
      <c r="U21" s="2140"/>
      <c r="V21" s="2140"/>
      <c r="W21" s="2142"/>
      <c r="X21" s="2139"/>
      <c r="Y21" s="2140"/>
      <c r="Z21" s="2140"/>
      <c r="AA21" s="2140"/>
      <c r="AB21" s="2142"/>
      <c r="AC21" s="2139"/>
      <c r="AD21" s="2140"/>
      <c r="AE21" s="2140"/>
      <c r="AF21" s="2140"/>
      <c r="AG21" s="2141"/>
      <c r="AH21" s="338"/>
    </row>
    <row r="22" spans="1:34" ht="21" customHeight="1" x14ac:dyDescent="0.15">
      <c r="A22" s="338"/>
      <c r="B22" s="2138"/>
      <c r="C22" s="2136"/>
      <c r="D22" s="2136"/>
      <c r="E22" s="2136"/>
      <c r="F22" s="2136"/>
      <c r="G22" s="2136"/>
      <c r="H22" s="2136"/>
      <c r="I22" s="2136"/>
      <c r="J22" s="2136"/>
      <c r="K22" s="2136"/>
      <c r="L22" s="2136"/>
      <c r="M22" s="2136"/>
      <c r="N22" s="2136"/>
      <c r="O22" s="2136"/>
      <c r="P22" s="2136"/>
      <c r="Q22" s="2136"/>
      <c r="R22" s="2136"/>
      <c r="S22" s="2136"/>
      <c r="T22" s="2136"/>
      <c r="U22" s="2136"/>
      <c r="V22" s="2136"/>
      <c r="W22" s="2136"/>
      <c r="X22" s="2136"/>
      <c r="Y22" s="2136"/>
      <c r="Z22" s="2136"/>
      <c r="AA22" s="2136"/>
      <c r="AB22" s="2136"/>
      <c r="AC22" s="2136"/>
      <c r="AD22" s="2136"/>
      <c r="AE22" s="2136"/>
      <c r="AF22" s="2136"/>
      <c r="AG22" s="2137"/>
      <c r="AH22" s="338"/>
    </row>
    <row r="23" spans="1:34" ht="21" customHeight="1" x14ac:dyDescent="0.15">
      <c r="A23" s="338"/>
      <c r="B23" s="2138"/>
      <c r="C23" s="2136"/>
      <c r="D23" s="2136"/>
      <c r="E23" s="2136"/>
      <c r="F23" s="2136"/>
      <c r="G23" s="2136"/>
      <c r="H23" s="2136"/>
      <c r="I23" s="2136"/>
      <c r="J23" s="2136"/>
      <c r="K23" s="2136"/>
      <c r="L23" s="2136"/>
      <c r="M23" s="2136"/>
      <c r="N23" s="2136"/>
      <c r="O23" s="2136"/>
      <c r="P23" s="2136"/>
      <c r="Q23" s="2136"/>
      <c r="R23" s="2136"/>
      <c r="S23" s="2136"/>
      <c r="T23" s="2136"/>
      <c r="U23" s="2136"/>
      <c r="V23" s="2136"/>
      <c r="W23" s="2136"/>
      <c r="X23" s="2136"/>
      <c r="Y23" s="2136"/>
      <c r="Z23" s="2136"/>
      <c r="AA23" s="2136"/>
      <c r="AB23" s="2136"/>
      <c r="AC23" s="2136"/>
      <c r="AD23" s="2136"/>
      <c r="AE23" s="2136"/>
      <c r="AF23" s="2136"/>
      <c r="AG23" s="2137"/>
      <c r="AH23" s="338"/>
    </row>
    <row r="24" spans="1:34" ht="21" customHeight="1" thickBot="1" x14ac:dyDescent="0.2">
      <c r="A24" s="338"/>
      <c r="B24" s="2145"/>
      <c r="C24" s="2143"/>
      <c r="D24" s="2143"/>
      <c r="E24" s="2143"/>
      <c r="F24" s="2143"/>
      <c r="G24" s="2143"/>
      <c r="H24" s="2143"/>
      <c r="I24" s="2143"/>
      <c r="J24" s="2143"/>
      <c r="K24" s="2143"/>
      <c r="L24" s="2143"/>
      <c r="M24" s="2143"/>
      <c r="N24" s="2143"/>
      <c r="O24" s="2143"/>
      <c r="P24" s="2143"/>
      <c r="Q24" s="2143"/>
      <c r="R24" s="2143"/>
      <c r="S24" s="2143"/>
      <c r="T24" s="2143"/>
      <c r="U24" s="2143"/>
      <c r="V24" s="2143"/>
      <c r="W24" s="2143"/>
      <c r="X24" s="2143"/>
      <c r="Y24" s="2143"/>
      <c r="Z24" s="2143"/>
      <c r="AA24" s="2143"/>
      <c r="AB24" s="2143"/>
      <c r="AC24" s="2143"/>
      <c r="AD24" s="2143"/>
      <c r="AE24" s="2143"/>
      <c r="AF24" s="2143"/>
      <c r="AG24" s="2144"/>
      <c r="AH24" s="338"/>
    </row>
    <row r="25" spans="1:34" ht="21" customHeight="1" thickBot="1" x14ac:dyDescent="0.2">
      <c r="A25" s="338"/>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38"/>
    </row>
    <row r="26" spans="1:34" ht="21" customHeight="1" x14ac:dyDescent="0.15">
      <c r="A26" s="338"/>
      <c r="B26" s="2147" t="s">
        <v>691</v>
      </c>
      <c r="C26" s="2148"/>
      <c r="D26" s="2148"/>
      <c r="E26" s="2148"/>
      <c r="F26" s="2148"/>
      <c r="G26" s="2148"/>
      <c r="H26" s="2148"/>
      <c r="I26" s="2148"/>
      <c r="J26" s="2148"/>
      <c r="K26" s="2148"/>
      <c r="L26" s="2148"/>
      <c r="M26" s="2148"/>
      <c r="N26" s="2148"/>
      <c r="O26" s="2148"/>
      <c r="P26" s="2148"/>
      <c r="Q26" s="2148"/>
      <c r="R26" s="2151" t="s">
        <v>690</v>
      </c>
      <c r="S26" s="2151"/>
      <c r="T26" s="2151"/>
      <c r="U26" s="2151"/>
      <c r="V26" s="2151"/>
      <c r="W26" s="2151"/>
      <c r="X26" s="2151"/>
      <c r="Y26" s="2151"/>
      <c r="Z26" s="2151"/>
      <c r="AA26" s="2151"/>
      <c r="AB26" s="2151"/>
      <c r="AC26" s="2151"/>
      <c r="AD26" s="2151"/>
      <c r="AE26" s="2151"/>
      <c r="AF26" s="2151"/>
      <c r="AG26" s="2152"/>
      <c r="AH26" s="338"/>
    </row>
    <row r="27" spans="1:34" ht="21" customHeight="1" thickBot="1" x14ac:dyDescent="0.2">
      <c r="A27" s="338"/>
      <c r="B27" s="2149"/>
      <c r="C27" s="2150"/>
      <c r="D27" s="2150"/>
      <c r="E27" s="2150"/>
      <c r="F27" s="2150"/>
      <c r="G27" s="2150"/>
      <c r="H27" s="2150"/>
      <c r="I27" s="2150"/>
      <c r="J27" s="2150"/>
      <c r="K27" s="2150"/>
      <c r="L27" s="2150"/>
      <c r="M27" s="2150"/>
      <c r="N27" s="2150"/>
      <c r="O27" s="2150"/>
      <c r="P27" s="2150"/>
      <c r="Q27" s="2150"/>
      <c r="R27" s="2153"/>
      <c r="S27" s="2153"/>
      <c r="T27" s="2153"/>
      <c r="U27" s="2153"/>
      <c r="V27" s="2153"/>
      <c r="W27" s="2153"/>
      <c r="X27" s="2153"/>
      <c r="Y27" s="2153"/>
      <c r="Z27" s="2153"/>
      <c r="AA27" s="2153"/>
      <c r="AB27" s="2153"/>
      <c r="AC27" s="2153"/>
      <c r="AD27" s="2153"/>
      <c r="AE27" s="2153"/>
      <c r="AF27" s="2153"/>
      <c r="AG27" s="2154"/>
      <c r="AH27" s="338"/>
    </row>
    <row r="28" spans="1:34" ht="21" customHeight="1" thickBot="1" x14ac:dyDescent="0.2">
      <c r="A28" s="338"/>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38"/>
    </row>
    <row r="29" spans="1:34" ht="21" customHeight="1" x14ac:dyDescent="0.15">
      <c r="A29" s="338"/>
      <c r="B29" s="2155" t="s">
        <v>689</v>
      </c>
      <c r="C29" s="2156"/>
      <c r="D29" s="2156"/>
      <c r="E29" s="2156"/>
      <c r="F29" s="2156"/>
      <c r="G29" s="2156"/>
      <c r="H29" s="2156"/>
      <c r="I29" s="2157"/>
      <c r="J29" s="2156" t="s">
        <v>155</v>
      </c>
      <c r="K29" s="2156"/>
      <c r="L29" s="2156"/>
      <c r="M29" s="2156"/>
      <c r="N29" s="2156"/>
      <c r="O29" s="2156"/>
      <c r="P29" s="2156"/>
      <c r="Q29" s="2156"/>
      <c r="R29" s="2161"/>
      <c r="S29" s="2161"/>
      <c r="T29" s="2161"/>
      <c r="U29" s="2161"/>
      <c r="V29" s="2161"/>
      <c r="W29" s="2161"/>
      <c r="X29" s="2161"/>
      <c r="Y29" s="2161"/>
      <c r="Z29" s="2161"/>
      <c r="AA29" s="2161"/>
      <c r="AB29" s="2161"/>
      <c r="AC29" s="2161"/>
      <c r="AD29" s="2161"/>
      <c r="AE29" s="2161"/>
      <c r="AF29" s="2161"/>
      <c r="AG29" s="2162"/>
      <c r="AH29" s="338"/>
    </row>
    <row r="30" spans="1:34" ht="42.75" customHeight="1" x14ac:dyDescent="0.15">
      <c r="A30" s="338"/>
      <c r="B30" s="2158"/>
      <c r="C30" s="2159"/>
      <c r="D30" s="2159"/>
      <c r="E30" s="2159"/>
      <c r="F30" s="2159"/>
      <c r="G30" s="2159"/>
      <c r="H30" s="2159"/>
      <c r="I30" s="2160"/>
      <c r="J30" s="2159"/>
      <c r="K30" s="2159"/>
      <c r="L30" s="2159"/>
      <c r="M30" s="2159"/>
      <c r="N30" s="2159"/>
      <c r="O30" s="2159"/>
      <c r="P30" s="2159"/>
      <c r="Q30" s="2160"/>
      <c r="R30" s="2163" t="s">
        <v>688</v>
      </c>
      <c r="S30" s="2164"/>
      <c r="T30" s="2164"/>
      <c r="U30" s="2164"/>
      <c r="V30" s="2164"/>
      <c r="W30" s="2164"/>
      <c r="X30" s="2164"/>
      <c r="Y30" s="2164"/>
      <c r="Z30" s="2164"/>
      <c r="AA30" s="2164"/>
      <c r="AB30" s="2164"/>
      <c r="AC30" s="2164"/>
      <c r="AD30" s="2164"/>
      <c r="AE30" s="2164"/>
      <c r="AF30" s="2164"/>
      <c r="AG30" s="2165"/>
      <c r="AH30" s="338"/>
    </row>
    <row r="31" spans="1:34" ht="24.75" customHeight="1" thickBot="1" x14ac:dyDescent="0.2">
      <c r="A31" s="338"/>
      <c r="B31" s="2166"/>
      <c r="C31" s="2167"/>
      <c r="D31" s="2167"/>
      <c r="E31" s="2167"/>
      <c r="F31" s="2167"/>
      <c r="G31" s="2167"/>
      <c r="H31" s="2167"/>
      <c r="I31" s="2168"/>
      <c r="J31" s="2169"/>
      <c r="K31" s="2169"/>
      <c r="L31" s="2169"/>
      <c r="M31" s="2169"/>
      <c r="N31" s="2169"/>
      <c r="O31" s="2169"/>
      <c r="P31" s="2169"/>
      <c r="Q31" s="2170"/>
      <c r="R31" s="2171"/>
      <c r="S31" s="2169"/>
      <c r="T31" s="2169"/>
      <c r="U31" s="2169"/>
      <c r="V31" s="2169"/>
      <c r="W31" s="2169"/>
      <c r="X31" s="2169"/>
      <c r="Y31" s="2169"/>
      <c r="Z31" s="2169"/>
      <c r="AA31" s="2169"/>
      <c r="AB31" s="2169"/>
      <c r="AC31" s="2169"/>
      <c r="AD31" s="2169"/>
      <c r="AE31" s="2169"/>
      <c r="AF31" s="2169"/>
      <c r="AG31" s="2172"/>
      <c r="AH31" s="338"/>
    </row>
    <row r="32" spans="1:34" ht="17.100000000000001" customHeight="1" x14ac:dyDescent="0.15">
      <c r="A32" s="338"/>
      <c r="B32" s="2173" t="s">
        <v>687</v>
      </c>
      <c r="C32" s="2173"/>
      <c r="D32" s="2173"/>
      <c r="E32" s="2173"/>
      <c r="F32" s="2173"/>
      <c r="G32" s="2173"/>
      <c r="H32" s="2173"/>
      <c r="I32" s="2173"/>
      <c r="J32" s="2173"/>
      <c r="K32" s="2173"/>
      <c r="L32" s="2173"/>
      <c r="M32" s="2173"/>
      <c r="N32" s="2173"/>
      <c r="O32" s="2173"/>
      <c r="P32" s="2173"/>
      <c r="Q32" s="2173"/>
      <c r="R32" s="2173"/>
      <c r="S32" s="2173"/>
      <c r="T32" s="2173"/>
      <c r="U32" s="2173"/>
      <c r="V32" s="2173"/>
      <c r="W32" s="2173"/>
      <c r="X32" s="2173"/>
      <c r="Y32" s="2173"/>
      <c r="Z32" s="2173"/>
      <c r="AA32" s="2173"/>
      <c r="AB32" s="2173"/>
      <c r="AC32" s="2173"/>
      <c r="AD32" s="2173"/>
      <c r="AE32" s="2173"/>
      <c r="AF32" s="2173"/>
      <c r="AG32" s="2173"/>
      <c r="AH32" s="338"/>
    </row>
    <row r="33" spans="1:34" ht="17.100000000000001" customHeight="1" x14ac:dyDescent="0.15">
      <c r="A33" s="338"/>
      <c r="B33" s="2146"/>
      <c r="C33" s="2146"/>
      <c r="D33" s="2146"/>
      <c r="E33" s="2146"/>
      <c r="F33" s="2146"/>
      <c r="G33" s="2146"/>
      <c r="H33" s="2146"/>
      <c r="I33" s="2146"/>
      <c r="J33" s="2146"/>
      <c r="K33" s="2146"/>
      <c r="L33" s="2146"/>
      <c r="M33" s="2146"/>
      <c r="N33" s="2146"/>
      <c r="O33" s="2146"/>
      <c r="P33" s="2146"/>
      <c r="Q33" s="2146"/>
      <c r="R33" s="2146"/>
      <c r="S33" s="2146"/>
      <c r="T33" s="2146"/>
      <c r="U33" s="2146"/>
      <c r="V33" s="2146"/>
      <c r="W33" s="2146"/>
      <c r="X33" s="2146"/>
      <c r="Y33" s="2146"/>
      <c r="Z33" s="2146"/>
      <c r="AA33" s="2146"/>
      <c r="AB33" s="2146"/>
      <c r="AC33" s="2146"/>
      <c r="AD33" s="2146"/>
      <c r="AE33" s="2146"/>
      <c r="AF33" s="2146"/>
      <c r="AG33" s="2146"/>
      <c r="AH33" s="338"/>
    </row>
    <row r="34" spans="1:34" ht="17.100000000000001" customHeight="1" x14ac:dyDescent="0.15">
      <c r="A34" s="338"/>
      <c r="B34" s="2146" t="s">
        <v>686</v>
      </c>
      <c r="C34" s="2146"/>
      <c r="D34" s="2146"/>
      <c r="E34" s="2146"/>
      <c r="F34" s="2146"/>
      <c r="G34" s="2146"/>
      <c r="H34" s="2146"/>
      <c r="I34" s="2146"/>
      <c r="J34" s="2146"/>
      <c r="K34" s="2146"/>
      <c r="L34" s="2146"/>
      <c r="M34" s="2146"/>
      <c r="N34" s="2146"/>
      <c r="O34" s="2146"/>
      <c r="P34" s="2146"/>
      <c r="Q34" s="2146"/>
      <c r="R34" s="2146"/>
      <c r="S34" s="2146"/>
      <c r="T34" s="2146"/>
      <c r="U34" s="2146"/>
      <c r="V34" s="2146"/>
      <c r="W34" s="2146"/>
      <c r="X34" s="2146"/>
      <c r="Y34" s="2146"/>
      <c r="Z34" s="2146"/>
      <c r="AA34" s="2146"/>
      <c r="AB34" s="2146"/>
      <c r="AC34" s="2146"/>
      <c r="AD34" s="2146"/>
      <c r="AE34" s="2146"/>
      <c r="AF34" s="2146"/>
      <c r="AG34" s="2146"/>
      <c r="AH34" s="338"/>
    </row>
    <row r="35" spans="1:34" ht="17.100000000000001" customHeight="1" x14ac:dyDescent="0.15">
      <c r="A35" s="338"/>
      <c r="B35" s="2146"/>
      <c r="C35" s="2146"/>
      <c r="D35" s="2146"/>
      <c r="E35" s="2146"/>
      <c r="F35" s="2146"/>
      <c r="G35" s="2146"/>
      <c r="H35" s="2146"/>
      <c r="I35" s="2146"/>
      <c r="J35" s="2146"/>
      <c r="K35" s="2146"/>
      <c r="L35" s="2146"/>
      <c r="M35" s="2146"/>
      <c r="N35" s="2146"/>
      <c r="O35" s="2146"/>
      <c r="P35" s="2146"/>
      <c r="Q35" s="2146"/>
      <c r="R35" s="2146"/>
      <c r="S35" s="2146"/>
      <c r="T35" s="2146"/>
      <c r="U35" s="2146"/>
      <c r="V35" s="2146"/>
      <c r="W35" s="2146"/>
      <c r="X35" s="2146"/>
      <c r="Y35" s="2146"/>
      <c r="Z35" s="2146"/>
      <c r="AA35" s="2146"/>
      <c r="AB35" s="2146"/>
      <c r="AC35" s="2146"/>
      <c r="AD35" s="2146"/>
      <c r="AE35" s="2146"/>
      <c r="AF35" s="2146"/>
      <c r="AG35" s="2146"/>
      <c r="AH35" s="338"/>
    </row>
    <row r="36" spans="1:34" ht="15" customHeight="1" x14ac:dyDescent="0.15">
      <c r="A36" s="338"/>
      <c r="B36" s="339"/>
      <c r="C36" s="339"/>
      <c r="D36" s="339"/>
      <c r="E36" s="339"/>
      <c r="F36" s="339"/>
      <c r="G36" s="340"/>
      <c r="H36" s="340"/>
      <c r="I36" s="340"/>
      <c r="J36" s="340"/>
      <c r="K36" s="340"/>
      <c r="L36" s="340"/>
      <c r="M36" s="340"/>
      <c r="N36" s="339"/>
      <c r="O36" s="339"/>
      <c r="P36" s="339"/>
      <c r="Q36" s="339"/>
      <c r="R36" s="339"/>
      <c r="S36" s="339"/>
      <c r="T36" s="339"/>
      <c r="U36" s="339"/>
      <c r="V36" s="339"/>
      <c r="W36" s="339"/>
      <c r="X36" s="339"/>
      <c r="Y36" s="339"/>
      <c r="Z36" s="339"/>
      <c r="AA36" s="339"/>
      <c r="AB36" s="339"/>
      <c r="AC36" s="339"/>
      <c r="AD36" s="339"/>
      <c r="AE36" s="339"/>
      <c r="AF36" s="339"/>
      <c r="AG36" s="339"/>
      <c r="AH36" s="338"/>
    </row>
    <row r="37" spans="1:34" ht="21" customHeight="1" x14ac:dyDescent="0.15">
      <c r="A37" s="338"/>
      <c r="B37" s="2146" t="s">
        <v>685</v>
      </c>
      <c r="C37" s="2146"/>
      <c r="D37" s="2146"/>
      <c r="E37" s="2146"/>
      <c r="F37" s="2146"/>
      <c r="G37" s="2146"/>
      <c r="H37" s="2146"/>
      <c r="I37" s="2146"/>
      <c r="J37" s="2146"/>
      <c r="K37" s="2146"/>
      <c r="L37" s="2146"/>
      <c r="M37" s="2146"/>
      <c r="N37" s="2146"/>
      <c r="O37" s="2146"/>
      <c r="P37" s="2146"/>
      <c r="Q37" s="2146"/>
      <c r="R37" s="2146"/>
      <c r="S37" s="2146"/>
      <c r="T37" s="2146"/>
      <c r="U37" s="2146"/>
      <c r="V37" s="2146"/>
      <c r="W37" s="2146"/>
      <c r="X37" s="2146"/>
      <c r="Y37" s="2146"/>
      <c r="Z37" s="2146"/>
      <c r="AA37" s="2146"/>
      <c r="AB37" s="2146"/>
      <c r="AC37" s="2146"/>
      <c r="AD37" s="2146"/>
      <c r="AE37" s="2146"/>
      <c r="AF37" s="2146"/>
      <c r="AG37" s="2146"/>
      <c r="AH37" s="338"/>
    </row>
    <row r="38" spans="1:34" ht="21" customHeight="1" x14ac:dyDescent="0.15">
      <c r="A38" s="338"/>
      <c r="B38" s="2146"/>
      <c r="C38" s="2146"/>
      <c r="D38" s="2146"/>
      <c r="E38" s="2146"/>
      <c r="F38" s="2146"/>
      <c r="G38" s="2146"/>
      <c r="H38" s="2146"/>
      <c r="I38" s="2146"/>
      <c r="J38" s="2146"/>
      <c r="K38" s="2146"/>
      <c r="L38" s="2146"/>
      <c r="M38" s="2146"/>
      <c r="N38" s="2146"/>
      <c r="O38" s="2146"/>
      <c r="P38" s="2146"/>
      <c r="Q38" s="2146"/>
      <c r="R38" s="2146"/>
      <c r="S38" s="2146"/>
      <c r="T38" s="2146"/>
      <c r="U38" s="2146"/>
      <c r="V38" s="2146"/>
      <c r="W38" s="2146"/>
      <c r="X38" s="2146"/>
      <c r="Y38" s="2146"/>
      <c r="Z38" s="2146"/>
      <c r="AA38" s="2146"/>
      <c r="AB38" s="2146"/>
      <c r="AC38" s="2146"/>
      <c r="AD38" s="2146"/>
      <c r="AE38" s="2146"/>
      <c r="AF38" s="2146"/>
      <c r="AG38" s="2146"/>
      <c r="AH38" s="338"/>
    </row>
    <row r="39" spans="1:34" ht="21" customHeight="1" x14ac:dyDescent="0.15">
      <c r="A39" s="338"/>
      <c r="B39" s="2146"/>
      <c r="C39" s="2146"/>
      <c r="D39" s="2146"/>
      <c r="E39" s="2146"/>
      <c r="F39" s="2146"/>
      <c r="G39" s="2146"/>
      <c r="H39" s="2146"/>
      <c r="I39" s="2146"/>
      <c r="J39" s="2146"/>
      <c r="K39" s="2146"/>
      <c r="L39" s="2146"/>
      <c r="M39" s="2146"/>
      <c r="N39" s="2146"/>
      <c r="O39" s="2146"/>
      <c r="P39" s="2146"/>
      <c r="Q39" s="2146"/>
      <c r="R39" s="2146"/>
      <c r="S39" s="2146"/>
      <c r="T39" s="2146"/>
      <c r="U39" s="2146"/>
      <c r="V39" s="2146"/>
      <c r="W39" s="2146"/>
      <c r="X39" s="2146"/>
      <c r="Y39" s="2146"/>
      <c r="Z39" s="2146"/>
      <c r="AA39" s="2146"/>
      <c r="AB39" s="2146"/>
      <c r="AC39" s="2146"/>
      <c r="AD39" s="2146"/>
      <c r="AE39" s="2146"/>
      <c r="AF39" s="2146"/>
      <c r="AG39" s="2146"/>
      <c r="AH39" s="338"/>
    </row>
    <row r="40" spans="1:34" ht="21" customHeight="1" x14ac:dyDescent="0.15">
      <c r="A40" s="338"/>
      <c r="B40" s="2146"/>
      <c r="C40" s="2146"/>
      <c r="D40" s="2146"/>
      <c r="E40" s="2146"/>
      <c r="F40" s="2146"/>
      <c r="G40" s="2146"/>
      <c r="H40" s="2146"/>
      <c r="I40" s="2146"/>
      <c r="J40" s="2146"/>
      <c r="K40" s="2146"/>
      <c r="L40" s="2146"/>
      <c r="M40" s="2146"/>
      <c r="N40" s="2146"/>
      <c r="O40" s="2146"/>
      <c r="P40" s="2146"/>
      <c r="Q40" s="2146"/>
      <c r="R40" s="2146"/>
      <c r="S40" s="2146"/>
      <c r="T40" s="2146"/>
      <c r="U40" s="2146"/>
      <c r="V40" s="2146"/>
      <c r="W40" s="2146"/>
      <c r="X40" s="2146"/>
      <c r="Y40" s="2146"/>
      <c r="Z40" s="2146"/>
      <c r="AA40" s="2146"/>
      <c r="AB40" s="2146"/>
      <c r="AC40" s="2146"/>
      <c r="AD40" s="2146"/>
      <c r="AE40" s="2146"/>
      <c r="AF40" s="2146"/>
      <c r="AG40" s="2146"/>
      <c r="AH40" s="338"/>
    </row>
    <row r="41" spans="1:34" ht="21" customHeight="1" x14ac:dyDescent="0.15">
      <c r="A41" s="338"/>
      <c r="B41" s="2146"/>
      <c r="C41" s="2146"/>
      <c r="D41" s="2146"/>
      <c r="E41" s="2146"/>
      <c r="F41" s="2146"/>
      <c r="G41" s="2146"/>
      <c r="H41" s="2146"/>
      <c r="I41" s="2146"/>
      <c r="J41" s="2146"/>
      <c r="K41" s="2146"/>
      <c r="L41" s="2146"/>
      <c r="M41" s="2146"/>
      <c r="N41" s="2146"/>
      <c r="O41" s="2146"/>
      <c r="P41" s="2146"/>
      <c r="Q41" s="2146"/>
      <c r="R41" s="2146"/>
      <c r="S41" s="2146"/>
      <c r="T41" s="2146"/>
      <c r="U41" s="2146"/>
      <c r="V41" s="2146"/>
      <c r="W41" s="2146"/>
      <c r="X41" s="2146"/>
      <c r="Y41" s="2146"/>
      <c r="Z41" s="2146"/>
      <c r="AA41" s="2146"/>
      <c r="AB41" s="2146"/>
      <c r="AC41" s="2146"/>
      <c r="AD41" s="2146"/>
      <c r="AE41" s="2146"/>
      <c r="AF41" s="2146"/>
      <c r="AG41" s="2146"/>
      <c r="AH41" s="338"/>
    </row>
    <row r="42" spans="1:34" ht="21" customHeight="1" x14ac:dyDescent="0.15">
      <c r="A42" s="338"/>
      <c r="B42" s="2146"/>
      <c r="C42" s="2146"/>
      <c r="D42" s="2146"/>
      <c r="E42" s="2146"/>
      <c r="F42" s="2146"/>
      <c r="G42" s="2146"/>
      <c r="H42" s="2146"/>
      <c r="I42" s="2146"/>
      <c r="J42" s="2146"/>
      <c r="K42" s="2146"/>
      <c r="L42" s="2146"/>
      <c r="M42" s="2146"/>
      <c r="N42" s="2146"/>
      <c r="O42" s="2146"/>
      <c r="P42" s="2146"/>
      <c r="Q42" s="2146"/>
      <c r="R42" s="2146"/>
      <c r="S42" s="2146"/>
      <c r="T42" s="2146"/>
      <c r="U42" s="2146"/>
      <c r="V42" s="2146"/>
      <c r="W42" s="2146"/>
      <c r="X42" s="2146"/>
      <c r="Y42" s="2146"/>
      <c r="Z42" s="2146"/>
      <c r="AA42" s="2146"/>
      <c r="AB42" s="2146"/>
      <c r="AC42" s="2146"/>
      <c r="AD42" s="2146"/>
      <c r="AE42" s="2146"/>
      <c r="AF42" s="2146"/>
      <c r="AG42" s="2146"/>
      <c r="AH42" s="338"/>
    </row>
    <row r="43" spans="1:34" ht="21" customHeight="1" x14ac:dyDescent="0.15">
      <c r="A43" s="338"/>
      <c r="B43" s="2146"/>
      <c r="C43" s="2146"/>
      <c r="D43" s="2146"/>
      <c r="E43" s="2146"/>
      <c r="F43" s="2146"/>
      <c r="G43" s="2146"/>
      <c r="H43" s="2146"/>
      <c r="I43" s="2146"/>
      <c r="J43" s="2146"/>
      <c r="K43" s="2146"/>
      <c r="L43" s="2146"/>
      <c r="M43" s="2146"/>
      <c r="N43" s="2146"/>
      <c r="O43" s="2146"/>
      <c r="P43" s="2146"/>
      <c r="Q43" s="2146"/>
      <c r="R43" s="2146"/>
      <c r="S43" s="2146"/>
      <c r="T43" s="2146"/>
      <c r="U43" s="2146"/>
      <c r="V43" s="2146"/>
      <c r="W43" s="2146"/>
      <c r="X43" s="2146"/>
      <c r="Y43" s="2146"/>
      <c r="Z43" s="2146"/>
      <c r="AA43" s="2146"/>
      <c r="AB43" s="2146"/>
      <c r="AC43" s="2146"/>
      <c r="AD43" s="2146"/>
      <c r="AE43" s="2146"/>
      <c r="AF43" s="2146"/>
      <c r="AG43" s="2146"/>
      <c r="AH43" s="338"/>
    </row>
    <row r="44" spans="1:34" ht="21" customHeight="1" x14ac:dyDescent="0.15">
      <c r="A44" s="338"/>
      <c r="B44" s="2146"/>
      <c r="C44" s="2146"/>
      <c r="D44" s="2146"/>
      <c r="E44" s="2146"/>
      <c r="F44" s="2146"/>
      <c r="G44" s="2146"/>
      <c r="H44" s="2146"/>
      <c r="I44" s="2146"/>
      <c r="J44" s="2146"/>
      <c r="K44" s="2146"/>
      <c r="L44" s="2146"/>
      <c r="M44" s="2146"/>
      <c r="N44" s="2146"/>
      <c r="O44" s="2146"/>
      <c r="P44" s="2146"/>
      <c r="Q44" s="2146"/>
      <c r="R44" s="2146"/>
      <c r="S44" s="2146"/>
      <c r="T44" s="2146"/>
      <c r="U44" s="2146"/>
      <c r="V44" s="2146"/>
      <c r="W44" s="2146"/>
      <c r="X44" s="2146"/>
      <c r="Y44" s="2146"/>
      <c r="Z44" s="2146"/>
      <c r="AA44" s="2146"/>
      <c r="AB44" s="2146"/>
      <c r="AC44" s="2146"/>
      <c r="AD44" s="2146"/>
      <c r="AE44" s="2146"/>
      <c r="AF44" s="2146"/>
      <c r="AG44" s="2146"/>
      <c r="AH44" s="338"/>
    </row>
    <row r="45" spans="1:34" ht="21" customHeight="1" x14ac:dyDescent="0.15">
      <c r="A45" s="338"/>
      <c r="B45" s="2146"/>
      <c r="C45" s="2146"/>
      <c r="D45" s="2146"/>
      <c r="E45" s="2146"/>
      <c r="F45" s="2146"/>
      <c r="G45" s="2146"/>
      <c r="H45" s="2146"/>
      <c r="I45" s="2146"/>
      <c r="J45" s="2146"/>
      <c r="K45" s="2146"/>
      <c r="L45" s="2146"/>
      <c r="M45" s="2146"/>
      <c r="N45" s="2146"/>
      <c r="O45" s="2146"/>
      <c r="P45" s="2146"/>
      <c r="Q45" s="2146"/>
      <c r="R45" s="2146"/>
      <c r="S45" s="2146"/>
      <c r="T45" s="2146"/>
      <c r="U45" s="2146"/>
      <c r="V45" s="2146"/>
      <c r="W45" s="2146"/>
      <c r="X45" s="2146"/>
      <c r="Y45" s="2146"/>
      <c r="Z45" s="2146"/>
      <c r="AA45" s="2146"/>
      <c r="AB45" s="2146"/>
      <c r="AC45" s="2146"/>
      <c r="AD45" s="2146"/>
      <c r="AE45" s="2146"/>
      <c r="AF45" s="2146"/>
      <c r="AG45" s="2146"/>
      <c r="AH45" s="338"/>
    </row>
    <row r="46" spans="1:34" ht="21" customHeight="1" x14ac:dyDescent="0.15">
      <c r="A46" s="338"/>
      <c r="B46" s="2146"/>
      <c r="C46" s="2146"/>
      <c r="D46" s="2146"/>
      <c r="E46" s="2146"/>
      <c r="F46" s="2146"/>
      <c r="G46" s="2146"/>
      <c r="H46" s="2146"/>
      <c r="I46" s="2146"/>
      <c r="J46" s="2146"/>
      <c r="K46" s="2146"/>
      <c r="L46" s="2146"/>
      <c r="M46" s="2146"/>
      <c r="N46" s="2146"/>
      <c r="O46" s="2146"/>
      <c r="P46" s="2146"/>
      <c r="Q46" s="2146"/>
      <c r="R46" s="2146"/>
      <c r="S46" s="2146"/>
      <c r="T46" s="2146"/>
      <c r="U46" s="2146"/>
      <c r="V46" s="2146"/>
      <c r="W46" s="2146"/>
      <c r="X46" s="2146"/>
      <c r="Y46" s="2146"/>
      <c r="Z46" s="2146"/>
      <c r="AA46" s="2146"/>
      <c r="AB46" s="2146"/>
      <c r="AC46" s="2146"/>
      <c r="AD46" s="2146"/>
      <c r="AE46" s="2146"/>
      <c r="AF46" s="2146"/>
      <c r="AG46" s="2146"/>
      <c r="AH46" s="338"/>
    </row>
    <row r="47" spans="1:34" ht="16.5" customHeight="1" x14ac:dyDescent="0.15">
      <c r="A47" s="338"/>
      <c r="B47" s="2146"/>
      <c r="C47" s="2146"/>
      <c r="D47" s="2146"/>
      <c r="E47" s="2146"/>
      <c r="F47" s="2146"/>
      <c r="G47" s="2146"/>
      <c r="H47" s="2146"/>
      <c r="I47" s="2146"/>
      <c r="J47" s="2146"/>
      <c r="K47" s="2146"/>
      <c r="L47" s="2146"/>
      <c r="M47" s="2146"/>
      <c r="N47" s="2146"/>
      <c r="O47" s="2146"/>
      <c r="P47" s="2146"/>
      <c r="Q47" s="2146"/>
      <c r="R47" s="2146"/>
      <c r="S47" s="2146"/>
      <c r="T47" s="2146"/>
      <c r="U47" s="2146"/>
      <c r="V47" s="2146"/>
      <c r="W47" s="2146"/>
      <c r="X47" s="2146"/>
      <c r="Y47" s="2146"/>
      <c r="Z47" s="2146"/>
      <c r="AA47" s="2146"/>
      <c r="AB47" s="2146"/>
      <c r="AC47" s="2146"/>
      <c r="AD47" s="2146"/>
      <c r="AE47" s="2146"/>
      <c r="AF47" s="2146"/>
      <c r="AG47" s="2146"/>
      <c r="AH47" s="338"/>
    </row>
    <row r="48" spans="1:34"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9"/>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0BB53-23F9-46A0-A7F9-605C898F1BA1}">
  <dimension ref="A1:E30"/>
  <sheetViews>
    <sheetView view="pageBreakPreview" zoomScale="90" zoomScaleNormal="90" zoomScaleSheetLayoutView="90" workbookViewId="0">
      <selection activeCell="A4" sqref="A4:D4"/>
    </sheetView>
  </sheetViews>
  <sheetFormatPr defaultColWidth="9" defaultRowHeight="14.25" x14ac:dyDescent="0.15"/>
  <cols>
    <col min="1" max="1" width="6.125" style="765" customWidth="1"/>
    <col min="2" max="2" width="30.25" style="780" customWidth="1"/>
    <col min="3" max="3" width="52.625" style="780" customWidth="1"/>
    <col min="4" max="4" width="21.5" style="780" customWidth="1"/>
    <col min="5" max="16384" width="9" style="765"/>
  </cols>
  <sheetData>
    <row r="1" spans="1:5" ht="20.100000000000001" customHeight="1" x14ac:dyDescent="0.15">
      <c r="A1" s="2180" t="s">
        <v>1196</v>
      </c>
      <c r="B1" s="2180"/>
      <c r="C1" s="762"/>
      <c r="D1" s="763"/>
      <c r="E1" s="764"/>
    </row>
    <row r="2" spans="1:5" ht="20.100000000000001" customHeight="1" x14ac:dyDescent="0.15">
      <c r="A2" s="766"/>
      <c r="B2" s="762"/>
      <c r="C2" s="767"/>
      <c r="D2" s="768" t="s">
        <v>1197</v>
      </c>
      <c r="E2" s="766"/>
    </row>
    <row r="3" spans="1:5" ht="20.100000000000001" customHeight="1" x14ac:dyDescent="0.15">
      <c r="A3" s="766"/>
      <c r="B3" s="762"/>
      <c r="C3" s="767"/>
      <c r="D3" s="768"/>
      <c r="E3" s="766"/>
    </row>
    <row r="4" spans="1:5" ht="20.100000000000001" customHeight="1" x14ac:dyDescent="0.15">
      <c r="A4" s="2181" t="s">
        <v>1198</v>
      </c>
      <c r="B4" s="2181"/>
      <c r="C4" s="2181"/>
      <c r="D4" s="2181"/>
      <c r="E4" s="766"/>
    </row>
    <row r="5" spans="1:5" ht="20.100000000000001" customHeight="1" x14ac:dyDescent="0.15">
      <c r="A5" s="766"/>
      <c r="B5" s="762"/>
      <c r="C5" s="767"/>
      <c r="D5" s="762"/>
      <c r="E5" s="766"/>
    </row>
    <row r="6" spans="1:5" ht="32.25" customHeight="1" x14ac:dyDescent="0.15">
      <c r="A6" s="2182" t="s">
        <v>1156</v>
      </c>
      <c r="B6" s="2182"/>
      <c r="C6" s="2183"/>
      <c r="D6" s="2183"/>
      <c r="E6" s="766"/>
    </row>
    <row r="7" spans="1:5" ht="32.25" customHeight="1" x14ac:dyDescent="0.15">
      <c r="A7" s="2182" t="s">
        <v>1199</v>
      </c>
      <c r="B7" s="2182"/>
      <c r="C7" s="2184"/>
      <c r="D7" s="2185"/>
      <c r="E7" s="766"/>
    </row>
    <row r="8" spans="1:5" ht="32.25" customHeight="1" x14ac:dyDescent="0.15">
      <c r="A8" s="2182" t="s">
        <v>1200</v>
      </c>
      <c r="B8" s="2182"/>
      <c r="C8" s="2186" t="s">
        <v>144</v>
      </c>
      <c r="D8" s="2186"/>
      <c r="E8" s="766"/>
    </row>
    <row r="9" spans="1:5" ht="10.5" customHeight="1" x14ac:dyDescent="0.15">
      <c r="A9" s="766"/>
      <c r="B9" s="762"/>
      <c r="C9" s="762"/>
      <c r="D9" s="762"/>
      <c r="E9" s="766"/>
    </row>
    <row r="10" spans="1:5" s="770" customFormat="1" ht="22.5" customHeight="1" x14ac:dyDescent="0.15">
      <c r="A10" s="2184" t="s">
        <v>1201</v>
      </c>
      <c r="B10" s="2187"/>
      <c r="C10" s="2187"/>
      <c r="D10" s="2185"/>
      <c r="E10" s="769"/>
    </row>
    <row r="11" spans="1:5" ht="32.25" customHeight="1" x14ac:dyDescent="0.15">
      <c r="A11" s="2188" t="s">
        <v>577</v>
      </c>
      <c r="B11" s="2176" t="s">
        <v>1202</v>
      </c>
      <c r="C11" s="2176"/>
      <c r="D11" s="2177"/>
      <c r="E11" s="766"/>
    </row>
    <row r="12" spans="1:5" ht="32.25" customHeight="1" x14ac:dyDescent="0.15">
      <c r="A12" s="2188"/>
      <c r="B12" s="771" t="s">
        <v>1203</v>
      </c>
      <c r="C12" s="772"/>
      <c r="D12" s="773" t="s">
        <v>35</v>
      </c>
      <c r="E12" s="766"/>
    </row>
    <row r="13" spans="1:5" ht="31.9" customHeight="1" x14ac:dyDescent="0.15">
      <c r="A13" s="2188"/>
      <c r="B13" s="771" t="s">
        <v>1204</v>
      </c>
      <c r="C13" s="772"/>
      <c r="D13" s="774" t="s">
        <v>35</v>
      </c>
      <c r="E13" s="766"/>
    </row>
    <row r="14" spans="1:5" ht="32.25" customHeight="1" x14ac:dyDescent="0.15">
      <c r="A14" s="2174" t="s">
        <v>1205</v>
      </c>
      <c r="B14" s="2176" t="s">
        <v>1206</v>
      </c>
      <c r="C14" s="2176"/>
      <c r="D14" s="2177"/>
      <c r="E14" s="766"/>
    </row>
    <row r="15" spans="1:5" ht="31.15" customHeight="1" x14ac:dyDescent="0.15">
      <c r="A15" s="2175"/>
      <c r="B15" s="771" t="s">
        <v>1207</v>
      </c>
      <c r="C15" s="2178"/>
      <c r="D15" s="2179"/>
      <c r="E15" s="766"/>
    </row>
    <row r="16" spans="1:5" ht="32.25" customHeight="1" x14ac:dyDescent="0.15">
      <c r="A16" s="2174" t="s">
        <v>1208</v>
      </c>
      <c r="B16" s="2176" t="s">
        <v>1209</v>
      </c>
      <c r="C16" s="2176"/>
      <c r="D16" s="2177"/>
      <c r="E16" s="766"/>
    </row>
    <row r="17" spans="1:5" ht="32.25" customHeight="1" x14ac:dyDescent="0.15">
      <c r="A17" s="2190"/>
      <c r="B17" s="771" t="s">
        <v>1210</v>
      </c>
      <c r="C17" s="775"/>
      <c r="D17" s="773" t="s">
        <v>1211</v>
      </c>
      <c r="E17" s="766"/>
    </row>
    <row r="18" spans="1:5" ht="32.25" customHeight="1" x14ac:dyDescent="0.15">
      <c r="A18" s="2174" t="s">
        <v>1212</v>
      </c>
      <c r="B18" s="2176" t="s">
        <v>1213</v>
      </c>
      <c r="C18" s="2176"/>
      <c r="D18" s="2177"/>
      <c r="E18" s="766"/>
    </row>
    <row r="19" spans="1:5" ht="32.25" customHeight="1" x14ac:dyDescent="0.15">
      <c r="A19" s="2190"/>
      <c r="B19" s="771" t="s">
        <v>1214</v>
      </c>
      <c r="C19" s="776"/>
      <c r="D19" s="773" t="s">
        <v>166</v>
      </c>
      <c r="E19" s="766"/>
    </row>
    <row r="20" spans="1:5" ht="31.15" customHeight="1" x14ac:dyDescent="0.15">
      <c r="A20" s="2175"/>
      <c r="B20" s="771" t="s">
        <v>1215</v>
      </c>
      <c r="C20" s="2191"/>
      <c r="D20" s="2192"/>
      <c r="E20" s="766"/>
    </row>
    <row r="21" spans="1:5" ht="32.25" customHeight="1" x14ac:dyDescent="0.15">
      <c r="A21" s="2188" t="s">
        <v>1216</v>
      </c>
      <c r="B21" s="2194" t="s">
        <v>1217</v>
      </c>
      <c r="C21" s="2194"/>
      <c r="D21" s="2179"/>
      <c r="E21" s="766"/>
    </row>
    <row r="22" spans="1:5" ht="32.25" customHeight="1" x14ac:dyDescent="0.15">
      <c r="A22" s="2188"/>
      <c r="B22" s="771" t="s">
        <v>1218</v>
      </c>
      <c r="C22" s="2195"/>
      <c r="D22" s="2195"/>
      <c r="E22" s="766"/>
    </row>
    <row r="23" spans="1:5" ht="32.25" customHeight="1" x14ac:dyDescent="0.15">
      <c r="A23" s="2193"/>
      <c r="B23" s="777" t="s">
        <v>1219</v>
      </c>
      <c r="C23" s="2195"/>
      <c r="D23" s="2195"/>
      <c r="E23" s="766"/>
    </row>
    <row r="24" spans="1:5" ht="10.5" customHeight="1" x14ac:dyDescent="0.15">
      <c r="A24" s="766"/>
      <c r="B24" s="778"/>
      <c r="C24" s="778"/>
      <c r="D24" s="589"/>
      <c r="E24" s="766"/>
    </row>
    <row r="25" spans="1:5" ht="46.5" customHeight="1" x14ac:dyDescent="0.15">
      <c r="A25" s="2184" t="s">
        <v>42</v>
      </c>
      <c r="B25" s="2185"/>
      <c r="C25" s="2196" t="s">
        <v>1220</v>
      </c>
      <c r="D25" s="2196"/>
      <c r="E25" s="766"/>
    </row>
    <row r="26" spans="1:5" ht="4.5" customHeight="1" x14ac:dyDescent="0.15">
      <c r="A26" s="766"/>
      <c r="B26" s="762"/>
      <c r="C26" s="762"/>
      <c r="D26" s="762"/>
      <c r="E26" s="766"/>
    </row>
    <row r="27" spans="1:5" ht="66" customHeight="1" x14ac:dyDescent="0.15">
      <c r="A27" s="779" t="s">
        <v>1221</v>
      </c>
      <c r="B27" s="2197" t="s">
        <v>1222</v>
      </c>
      <c r="C27" s="2197"/>
      <c r="D27" s="2197"/>
      <c r="E27" s="766"/>
    </row>
    <row r="28" spans="1:5" ht="21" customHeight="1" x14ac:dyDescent="0.15">
      <c r="A28" s="779" t="s">
        <v>1223</v>
      </c>
      <c r="B28" s="2189" t="s">
        <v>1224</v>
      </c>
      <c r="C28" s="2189"/>
      <c r="D28" s="2189"/>
      <c r="E28" s="766"/>
    </row>
    <row r="29" spans="1:5" ht="48.75" customHeight="1" x14ac:dyDescent="0.15">
      <c r="A29" s="779" t="s">
        <v>1225</v>
      </c>
      <c r="B29" s="2189" t="s">
        <v>1226</v>
      </c>
      <c r="C29" s="2189"/>
      <c r="D29" s="2189"/>
      <c r="E29" s="766"/>
    </row>
    <row r="30" spans="1:5" ht="72.75" customHeight="1" x14ac:dyDescent="0.15">
      <c r="A30" s="779" t="s">
        <v>1227</v>
      </c>
      <c r="B30" s="2189" t="s">
        <v>1228</v>
      </c>
      <c r="C30" s="2189"/>
      <c r="D30" s="2189"/>
      <c r="E30" s="766"/>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9"/>
  <pageMargins left="0.6" right="0.5" top="0.66" bottom="0.47" header="0.42" footer="0.27"/>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7">
    <tabColor theme="3" tint="0.59999389629810485"/>
    <pageSetUpPr fitToPage="1"/>
  </sheetPr>
  <dimension ref="A1:R43"/>
  <sheetViews>
    <sheetView view="pageBreakPreview" zoomScale="80" zoomScaleNormal="100" zoomScaleSheetLayoutView="80" workbookViewId="0">
      <selection sqref="A1:R1"/>
    </sheetView>
  </sheetViews>
  <sheetFormatPr defaultRowHeight="13.5" x14ac:dyDescent="0.15"/>
  <cols>
    <col min="1" max="9" width="5.625" style="22" customWidth="1"/>
    <col min="10" max="11" width="5.75" style="22" customWidth="1"/>
    <col min="12" max="12" width="5.875" style="22" customWidth="1"/>
    <col min="13" max="17" width="5.625" style="22" customWidth="1"/>
    <col min="18" max="18" width="6.5" style="22" customWidth="1"/>
    <col min="19" max="19" width="5.625" style="22" customWidth="1"/>
    <col min="20" max="256" width="9" style="22"/>
    <col min="257" max="265" width="5.625" style="22" customWidth="1"/>
    <col min="266" max="267" width="5.75" style="22" customWidth="1"/>
    <col min="268" max="268" width="5.875" style="22" customWidth="1"/>
    <col min="269" max="273" width="5.625" style="22" customWidth="1"/>
    <col min="274" max="274" width="6.5" style="22" customWidth="1"/>
    <col min="275" max="275" width="5.625" style="22" customWidth="1"/>
    <col min="276" max="512" width="9" style="22"/>
    <col min="513" max="521" width="5.625" style="22" customWidth="1"/>
    <col min="522" max="523" width="5.75" style="22" customWidth="1"/>
    <col min="524" max="524" width="5.875" style="22" customWidth="1"/>
    <col min="525" max="529" width="5.625" style="22" customWidth="1"/>
    <col min="530" max="530" width="6.5" style="22" customWidth="1"/>
    <col min="531" max="531" width="5.625" style="22" customWidth="1"/>
    <col min="532" max="768" width="9" style="22"/>
    <col min="769" max="777" width="5.625" style="22" customWidth="1"/>
    <col min="778" max="779" width="5.75" style="22" customWidth="1"/>
    <col min="780" max="780" width="5.875" style="22" customWidth="1"/>
    <col min="781" max="785" width="5.625" style="22" customWidth="1"/>
    <col min="786" max="786" width="6.5" style="22" customWidth="1"/>
    <col min="787" max="787" width="5.625" style="22" customWidth="1"/>
    <col min="788" max="1024" width="9" style="22"/>
    <col min="1025" max="1033" width="5.625" style="22" customWidth="1"/>
    <col min="1034" max="1035" width="5.75" style="22" customWidth="1"/>
    <col min="1036" max="1036" width="5.875" style="22" customWidth="1"/>
    <col min="1037" max="1041" width="5.625" style="22" customWidth="1"/>
    <col min="1042" max="1042" width="6.5" style="22" customWidth="1"/>
    <col min="1043" max="1043" width="5.625" style="22" customWidth="1"/>
    <col min="1044" max="1280" width="9" style="22"/>
    <col min="1281" max="1289" width="5.625" style="22" customWidth="1"/>
    <col min="1290" max="1291" width="5.75" style="22" customWidth="1"/>
    <col min="1292" max="1292" width="5.875" style="22" customWidth="1"/>
    <col min="1293" max="1297" width="5.625" style="22" customWidth="1"/>
    <col min="1298" max="1298" width="6.5" style="22" customWidth="1"/>
    <col min="1299" max="1299" width="5.625" style="22" customWidth="1"/>
    <col min="1300" max="1536" width="9" style="22"/>
    <col min="1537" max="1545" width="5.625" style="22" customWidth="1"/>
    <col min="1546" max="1547" width="5.75" style="22" customWidth="1"/>
    <col min="1548" max="1548" width="5.875" style="22" customWidth="1"/>
    <col min="1549" max="1553" width="5.625" style="22" customWidth="1"/>
    <col min="1554" max="1554" width="6.5" style="22" customWidth="1"/>
    <col min="1555" max="1555" width="5.625" style="22" customWidth="1"/>
    <col min="1556" max="1792" width="9" style="22"/>
    <col min="1793" max="1801" width="5.625" style="22" customWidth="1"/>
    <col min="1802" max="1803" width="5.75" style="22" customWidth="1"/>
    <col min="1804" max="1804" width="5.875" style="22" customWidth="1"/>
    <col min="1805" max="1809" width="5.625" style="22" customWidth="1"/>
    <col min="1810" max="1810" width="6.5" style="22" customWidth="1"/>
    <col min="1811" max="1811" width="5.625" style="22" customWidth="1"/>
    <col min="1812" max="2048" width="9" style="22"/>
    <col min="2049" max="2057" width="5.625" style="22" customWidth="1"/>
    <col min="2058" max="2059" width="5.75" style="22" customWidth="1"/>
    <col min="2060" max="2060" width="5.875" style="22" customWidth="1"/>
    <col min="2061" max="2065" width="5.625" style="22" customWidth="1"/>
    <col min="2066" max="2066" width="6.5" style="22" customWidth="1"/>
    <col min="2067" max="2067" width="5.625" style="22" customWidth="1"/>
    <col min="2068" max="2304" width="9" style="22"/>
    <col min="2305" max="2313" width="5.625" style="22" customWidth="1"/>
    <col min="2314" max="2315" width="5.75" style="22" customWidth="1"/>
    <col min="2316" max="2316" width="5.875" style="22" customWidth="1"/>
    <col min="2317" max="2321" width="5.625" style="22" customWidth="1"/>
    <col min="2322" max="2322" width="6.5" style="22" customWidth="1"/>
    <col min="2323" max="2323" width="5.625" style="22" customWidth="1"/>
    <col min="2324" max="2560" width="9" style="22"/>
    <col min="2561" max="2569" width="5.625" style="22" customWidth="1"/>
    <col min="2570" max="2571" width="5.75" style="22" customWidth="1"/>
    <col min="2572" max="2572" width="5.875" style="22" customWidth="1"/>
    <col min="2573" max="2577" width="5.625" style="22" customWidth="1"/>
    <col min="2578" max="2578" width="6.5" style="22" customWidth="1"/>
    <col min="2579" max="2579" width="5.625" style="22" customWidth="1"/>
    <col min="2580" max="2816" width="9" style="22"/>
    <col min="2817" max="2825" width="5.625" style="22" customWidth="1"/>
    <col min="2826" max="2827" width="5.75" style="22" customWidth="1"/>
    <col min="2828" max="2828" width="5.875" style="22" customWidth="1"/>
    <col min="2829" max="2833" width="5.625" style="22" customWidth="1"/>
    <col min="2834" max="2834" width="6.5" style="22" customWidth="1"/>
    <col min="2835" max="2835" width="5.625" style="22" customWidth="1"/>
    <col min="2836" max="3072" width="9" style="22"/>
    <col min="3073" max="3081" width="5.625" style="22" customWidth="1"/>
    <col min="3082" max="3083" width="5.75" style="22" customWidth="1"/>
    <col min="3084" max="3084" width="5.875" style="22" customWidth="1"/>
    <col min="3085" max="3089" width="5.625" style="22" customWidth="1"/>
    <col min="3090" max="3090" width="6.5" style="22" customWidth="1"/>
    <col min="3091" max="3091" width="5.625" style="22" customWidth="1"/>
    <col min="3092" max="3328" width="9" style="22"/>
    <col min="3329" max="3337" width="5.625" style="22" customWidth="1"/>
    <col min="3338" max="3339" width="5.75" style="22" customWidth="1"/>
    <col min="3340" max="3340" width="5.875" style="22" customWidth="1"/>
    <col min="3341" max="3345" width="5.625" style="22" customWidth="1"/>
    <col min="3346" max="3346" width="6.5" style="22" customWidth="1"/>
    <col min="3347" max="3347" width="5.625" style="22" customWidth="1"/>
    <col min="3348" max="3584" width="9" style="22"/>
    <col min="3585" max="3593" width="5.625" style="22" customWidth="1"/>
    <col min="3594" max="3595" width="5.75" style="22" customWidth="1"/>
    <col min="3596" max="3596" width="5.875" style="22" customWidth="1"/>
    <col min="3597" max="3601" width="5.625" style="22" customWidth="1"/>
    <col min="3602" max="3602" width="6.5" style="22" customWidth="1"/>
    <col min="3603" max="3603" width="5.625" style="22" customWidth="1"/>
    <col min="3604" max="3840" width="9" style="22"/>
    <col min="3841" max="3849" width="5.625" style="22" customWidth="1"/>
    <col min="3850" max="3851" width="5.75" style="22" customWidth="1"/>
    <col min="3852" max="3852" width="5.875" style="22" customWidth="1"/>
    <col min="3853" max="3857" width="5.625" style="22" customWidth="1"/>
    <col min="3858" max="3858" width="6.5" style="22" customWidth="1"/>
    <col min="3859" max="3859" width="5.625" style="22" customWidth="1"/>
    <col min="3860" max="4096" width="9" style="22"/>
    <col min="4097" max="4105" width="5.625" style="22" customWidth="1"/>
    <col min="4106" max="4107" width="5.75" style="22" customWidth="1"/>
    <col min="4108" max="4108" width="5.875" style="22" customWidth="1"/>
    <col min="4109" max="4113" width="5.625" style="22" customWidth="1"/>
    <col min="4114" max="4114" width="6.5" style="22" customWidth="1"/>
    <col min="4115" max="4115" width="5.625" style="22" customWidth="1"/>
    <col min="4116" max="4352" width="9" style="22"/>
    <col min="4353" max="4361" width="5.625" style="22" customWidth="1"/>
    <col min="4362" max="4363" width="5.75" style="22" customWidth="1"/>
    <col min="4364" max="4364" width="5.875" style="22" customWidth="1"/>
    <col min="4365" max="4369" width="5.625" style="22" customWidth="1"/>
    <col min="4370" max="4370" width="6.5" style="22" customWidth="1"/>
    <col min="4371" max="4371" width="5.625" style="22" customWidth="1"/>
    <col min="4372" max="4608" width="9" style="22"/>
    <col min="4609" max="4617" width="5.625" style="22" customWidth="1"/>
    <col min="4618" max="4619" width="5.75" style="22" customWidth="1"/>
    <col min="4620" max="4620" width="5.875" style="22" customWidth="1"/>
    <col min="4621" max="4625" width="5.625" style="22" customWidth="1"/>
    <col min="4626" max="4626" width="6.5" style="22" customWidth="1"/>
    <col min="4627" max="4627" width="5.625" style="22" customWidth="1"/>
    <col min="4628" max="4864" width="9" style="22"/>
    <col min="4865" max="4873" width="5.625" style="22" customWidth="1"/>
    <col min="4874" max="4875" width="5.75" style="22" customWidth="1"/>
    <col min="4876" max="4876" width="5.875" style="22" customWidth="1"/>
    <col min="4877" max="4881" width="5.625" style="22" customWidth="1"/>
    <col min="4882" max="4882" width="6.5" style="22" customWidth="1"/>
    <col min="4883" max="4883" width="5.625" style="22" customWidth="1"/>
    <col min="4884" max="5120" width="9" style="22"/>
    <col min="5121" max="5129" width="5.625" style="22" customWidth="1"/>
    <col min="5130" max="5131" width="5.75" style="22" customWidth="1"/>
    <col min="5132" max="5132" width="5.875" style="22" customWidth="1"/>
    <col min="5133" max="5137" width="5.625" style="22" customWidth="1"/>
    <col min="5138" max="5138" width="6.5" style="22" customWidth="1"/>
    <col min="5139" max="5139" width="5.625" style="22" customWidth="1"/>
    <col min="5140" max="5376" width="9" style="22"/>
    <col min="5377" max="5385" width="5.625" style="22" customWidth="1"/>
    <col min="5386" max="5387" width="5.75" style="22" customWidth="1"/>
    <col min="5388" max="5388" width="5.875" style="22" customWidth="1"/>
    <col min="5389" max="5393" width="5.625" style="22" customWidth="1"/>
    <col min="5394" max="5394" width="6.5" style="22" customWidth="1"/>
    <col min="5395" max="5395" width="5.625" style="22" customWidth="1"/>
    <col min="5396" max="5632" width="9" style="22"/>
    <col min="5633" max="5641" width="5.625" style="22" customWidth="1"/>
    <col min="5642" max="5643" width="5.75" style="22" customWidth="1"/>
    <col min="5644" max="5644" width="5.875" style="22" customWidth="1"/>
    <col min="5645" max="5649" width="5.625" style="22" customWidth="1"/>
    <col min="5650" max="5650" width="6.5" style="22" customWidth="1"/>
    <col min="5651" max="5651" width="5.625" style="22" customWidth="1"/>
    <col min="5652" max="5888" width="9" style="22"/>
    <col min="5889" max="5897" width="5.625" style="22" customWidth="1"/>
    <col min="5898" max="5899" width="5.75" style="22" customWidth="1"/>
    <col min="5900" max="5900" width="5.875" style="22" customWidth="1"/>
    <col min="5901" max="5905" width="5.625" style="22" customWidth="1"/>
    <col min="5906" max="5906" width="6.5" style="22" customWidth="1"/>
    <col min="5907" max="5907" width="5.625" style="22" customWidth="1"/>
    <col min="5908" max="6144" width="9" style="22"/>
    <col min="6145" max="6153" width="5.625" style="22" customWidth="1"/>
    <col min="6154" max="6155" width="5.75" style="22" customWidth="1"/>
    <col min="6156" max="6156" width="5.875" style="22" customWidth="1"/>
    <col min="6157" max="6161" width="5.625" style="22" customWidth="1"/>
    <col min="6162" max="6162" width="6.5" style="22" customWidth="1"/>
    <col min="6163" max="6163" width="5.625" style="22" customWidth="1"/>
    <col min="6164" max="6400" width="9" style="22"/>
    <col min="6401" max="6409" width="5.625" style="22" customWidth="1"/>
    <col min="6410" max="6411" width="5.75" style="22" customWidth="1"/>
    <col min="6412" max="6412" width="5.875" style="22" customWidth="1"/>
    <col min="6413" max="6417" width="5.625" style="22" customWidth="1"/>
    <col min="6418" max="6418" width="6.5" style="22" customWidth="1"/>
    <col min="6419" max="6419" width="5.625" style="22" customWidth="1"/>
    <col min="6420" max="6656" width="9" style="22"/>
    <col min="6657" max="6665" width="5.625" style="22" customWidth="1"/>
    <col min="6666" max="6667" width="5.75" style="22" customWidth="1"/>
    <col min="6668" max="6668" width="5.875" style="22" customWidth="1"/>
    <col min="6669" max="6673" width="5.625" style="22" customWidth="1"/>
    <col min="6674" max="6674" width="6.5" style="22" customWidth="1"/>
    <col min="6675" max="6675" width="5.625" style="22" customWidth="1"/>
    <col min="6676" max="6912" width="9" style="22"/>
    <col min="6913" max="6921" width="5.625" style="22" customWidth="1"/>
    <col min="6922" max="6923" width="5.75" style="22" customWidth="1"/>
    <col min="6924" max="6924" width="5.875" style="22" customWidth="1"/>
    <col min="6925" max="6929" width="5.625" style="22" customWidth="1"/>
    <col min="6930" max="6930" width="6.5" style="22" customWidth="1"/>
    <col min="6931" max="6931" width="5.625" style="22" customWidth="1"/>
    <col min="6932" max="7168" width="9" style="22"/>
    <col min="7169" max="7177" width="5.625" style="22" customWidth="1"/>
    <col min="7178" max="7179" width="5.75" style="22" customWidth="1"/>
    <col min="7180" max="7180" width="5.875" style="22" customWidth="1"/>
    <col min="7181" max="7185" width="5.625" style="22" customWidth="1"/>
    <col min="7186" max="7186" width="6.5" style="22" customWidth="1"/>
    <col min="7187" max="7187" width="5.625" style="22" customWidth="1"/>
    <col min="7188" max="7424" width="9" style="22"/>
    <col min="7425" max="7433" width="5.625" style="22" customWidth="1"/>
    <col min="7434" max="7435" width="5.75" style="22" customWidth="1"/>
    <col min="7436" max="7436" width="5.875" style="22" customWidth="1"/>
    <col min="7437" max="7441" width="5.625" style="22" customWidth="1"/>
    <col min="7442" max="7442" width="6.5" style="22" customWidth="1"/>
    <col min="7443" max="7443" width="5.625" style="22" customWidth="1"/>
    <col min="7444" max="7680" width="9" style="22"/>
    <col min="7681" max="7689" width="5.625" style="22" customWidth="1"/>
    <col min="7690" max="7691" width="5.75" style="22" customWidth="1"/>
    <col min="7692" max="7692" width="5.875" style="22" customWidth="1"/>
    <col min="7693" max="7697" width="5.625" style="22" customWidth="1"/>
    <col min="7698" max="7698" width="6.5" style="22" customWidth="1"/>
    <col min="7699" max="7699" width="5.625" style="22" customWidth="1"/>
    <col min="7700" max="7936" width="9" style="22"/>
    <col min="7937" max="7945" width="5.625" style="22" customWidth="1"/>
    <col min="7946" max="7947" width="5.75" style="22" customWidth="1"/>
    <col min="7948" max="7948" width="5.875" style="22" customWidth="1"/>
    <col min="7949" max="7953" width="5.625" style="22" customWidth="1"/>
    <col min="7954" max="7954" width="6.5" style="22" customWidth="1"/>
    <col min="7955" max="7955" width="5.625" style="22" customWidth="1"/>
    <col min="7956" max="8192" width="9" style="22"/>
    <col min="8193" max="8201" width="5.625" style="22" customWidth="1"/>
    <col min="8202" max="8203" width="5.75" style="22" customWidth="1"/>
    <col min="8204" max="8204" width="5.875" style="22" customWidth="1"/>
    <col min="8205" max="8209" width="5.625" style="22" customWidth="1"/>
    <col min="8210" max="8210" width="6.5" style="22" customWidth="1"/>
    <col min="8211" max="8211" width="5.625" style="22" customWidth="1"/>
    <col min="8212" max="8448" width="9" style="22"/>
    <col min="8449" max="8457" width="5.625" style="22" customWidth="1"/>
    <col min="8458" max="8459" width="5.75" style="22" customWidth="1"/>
    <col min="8460" max="8460" width="5.875" style="22" customWidth="1"/>
    <col min="8461" max="8465" width="5.625" style="22" customWidth="1"/>
    <col min="8466" max="8466" width="6.5" style="22" customWidth="1"/>
    <col min="8467" max="8467" width="5.625" style="22" customWidth="1"/>
    <col min="8468" max="8704" width="9" style="22"/>
    <col min="8705" max="8713" width="5.625" style="22" customWidth="1"/>
    <col min="8714" max="8715" width="5.75" style="22" customWidth="1"/>
    <col min="8716" max="8716" width="5.875" style="22" customWidth="1"/>
    <col min="8717" max="8721" width="5.625" style="22" customWidth="1"/>
    <col min="8722" max="8722" width="6.5" style="22" customWidth="1"/>
    <col min="8723" max="8723" width="5.625" style="22" customWidth="1"/>
    <col min="8724" max="8960" width="9" style="22"/>
    <col min="8961" max="8969" width="5.625" style="22" customWidth="1"/>
    <col min="8970" max="8971" width="5.75" style="22" customWidth="1"/>
    <col min="8972" max="8972" width="5.875" style="22" customWidth="1"/>
    <col min="8973" max="8977" width="5.625" style="22" customWidth="1"/>
    <col min="8978" max="8978" width="6.5" style="22" customWidth="1"/>
    <col min="8979" max="8979" width="5.625" style="22" customWidth="1"/>
    <col min="8980" max="9216" width="9" style="22"/>
    <col min="9217" max="9225" width="5.625" style="22" customWidth="1"/>
    <col min="9226" max="9227" width="5.75" style="22" customWidth="1"/>
    <col min="9228" max="9228" width="5.875" style="22" customWidth="1"/>
    <col min="9229" max="9233" width="5.625" style="22" customWidth="1"/>
    <col min="9234" max="9234" width="6.5" style="22" customWidth="1"/>
    <col min="9235" max="9235" width="5.625" style="22" customWidth="1"/>
    <col min="9236" max="9472" width="9" style="22"/>
    <col min="9473" max="9481" width="5.625" style="22" customWidth="1"/>
    <col min="9482" max="9483" width="5.75" style="22" customWidth="1"/>
    <col min="9484" max="9484" width="5.875" style="22" customWidth="1"/>
    <col min="9485" max="9489" width="5.625" style="22" customWidth="1"/>
    <col min="9490" max="9490" width="6.5" style="22" customWidth="1"/>
    <col min="9491" max="9491" width="5.625" style="22" customWidth="1"/>
    <col min="9492" max="9728" width="9" style="22"/>
    <col min="9729" max="9737" width="5.625" style="22" customWidth="1"/>
    <col min="9738" max="9739" width="5.75" style="22" customWidth="1"/>
    <col min="9740" max="9740" width="5.875" style="22" customWidth="1"/>
    <col min="9741" max="9745" width="5.625" style="22" customWidth="1"/>
    <col min="9746" max="9746" width="6.5" style="22" customWidth="1"/>
    <col min="9747" max="9747" width="5.625" style="22" customWidth="1"/>
    <col min="9748" max="9984" width="9" style="22"/>
    <col min="9985" max="9993" width="5.625" style="22" customWidth="1"/>
    <col min="9994" max="9995" width="5.75" style="22" customWidth="1"/>
    <col min="9996" max="9996" width="5.875" style="22" customWidth="1"/>
    <col min="9997" max="10001" width="5.625" style="22" customWidth="1"/>
    <col min="10002" max="10002" width="6.5" style="22" customWidth="1"/>
    <col min="10003" max="10003" width="5.625" style="22" customWidth="1"/>
    <col min="10004" max="10240" width="9" style="22"/>
    <col min="10241" max="10249" width="5.625" style="22" customWidth="1"/>
    <col min="10250" max="10251" width="5.75" style="22" customWidth="1"/>
    <col min="10252" max="10252" width="5.875" style="22" customWidth="1"/>
    <col min="10253" max="10257" width="5.625" style="22" customWidth="1"/>
    <col min="10258" max="10258" width="6.5" style="22" customWidth="1"/>
    <col min="10259" max="10259" width="5.625" style="22" customWidth="1"/>
    <col min="10260" max="10496" width="9" style="22"/>
    <col min="10497" max="10505" width="5.625" style="22" customWidth="1"/>
    <col min="10506" max="10507" width="5.75" style="22" customWidth="1"/>
    <col min="10508" max="10508" width="5.875" style="22" customWidth="1"/>
    <col min="10509" max="10513" width="5.625" style="22" customWidth="1"/>
    <col min="10514" max="10514" width="6.5" style="22" customWidth="1"/>
    <col min="10515" max="10515" width="5.625" style="22" customWidth="1"/>
    <col min="10516" max="10752" width="9" style="22"/>
    <col min="10753" max="10761" width="5.625" style="22" customWidth="1"/>
    <col min="10762" max="10763" width="5.75" style="22" customWidth="1"/>
    <col min="10764" max="10764" width="5.875" style="22" customWidth="1"/>
    <col min="10765" max="10769" width="5.625" style="22" customWidth="1"/>
    <col min="10770" max="10770" width="6.5" style="22" customWidth="1"/>
    <col min="10771" max="10771" width="5.625" style="22" customWidth="1"/>
    <col min="10772" max="11008" width="9" style="22"/>
    <col min="11009" max="11017" width="5.625" style="22" customWidth="1"/>
    <col min="11018" max="11019" width="5.75" style="22" customWidth="1"/>
    <col min="11020" max="11020" width="5.875" style="22" customWidth="1"/>
    <col min="11021" max="11025" width="5.625" style="22" customWidth="1"/>
    <col min="11026" max="11026" width="6.5" style="22" customWidth="1"/>
    <col min="11027" max="11027" width="5.625" style="22" customWidth="1"/>
    <col min="11028" max="11264" width="9" style="22"/>
    <col min="11265" max="11273" width="5.625" style="22" customWidth="1"/>
    <col min="11274" max="11275" width="5.75" style="22" customWidth="1"/>
    <col min="11276" max="11276" width="5.875" style="22" customWidth="1"/>
    <col min="11277" max="11281" width="5.625" style="22" customWidth="1"/>
    <col min="11282" max="11282" width="6.5" style="22" customWidth="1"/>
    <col min="11283" max="11283" width="5.625" style="22" customWidth="1"/>
    <col min="11284" max="11520" width="9" style="22"/>
    <col min="11521" max="11529" width="5.625" style="22" customWidth="1"/>
    <col min="11530" max="11531" width="5.75" style="22" customWidth="1"/>
    <col min="11532" max="11532" width="5.875" style="22" customWidth="1"/>
    <col min="11533" max="11537" width="5.625" style="22" customWidth="1"/>
    <col min="11538" max="11538" width="6.5" style="22" customWidth="1"/>
    <col min="11539" max="11539" width="5.625" style="22" customWidth="1"/>
    <col min="11540" max="11776" width="9" style="22"/>
    <col min="11777" max="11785" width="5.625" style="22" customWidth="1"/>
    <col min="11786" max="11787" width="5.75" style="22" customWidth="1"/>
    <col min="11788" max="11788" width="5.875" style="22" customWidth="1"/>
    <col min="11789" max="11793" width="5.625" style="22" customWidth="1"/>
    <col min="11794" max="11794" width="6.5" style="22" customWidth="1"/>
    <col min="11795" max="11795" width="5.625" style="22" customWidth="1"/>
    <col min="11796" max="12032" width="9" style="22"/>
    <col min="12033" max="12041" width="5.625" style="22" customWidth="1"/>
    <col min="12042" max="12043" width="5.75" style="22" customWidth="1"/>
    <col min="12044" max="12044" width="5.875" style="22" customWidth="1"/>
    <col min="12045" max="12049" width="5.625" style="22" customWidth="1"/>
    <col min="12050" max="12050" width="6.5" style="22" customWidth="1"/>
    <col min="12051" max="12051" width="5.625" style="22" customWidth="1"/>
    <col min="12052" max="12288" width="9" style="22"/>
    <col min="12289" max="12297" width="5.625" style="22" customWidth="1"/>
    <col min="12298" max="12299" width="5.75" style="22" customWidth="1"/>
    <col min="12300" max="12300" width="5.875" style="22" customWidth="1"/>
    <col min="12301" max="12305" width="5.625" style="22" customWidth="1"/>
    <col min="12306" max="12306" width="6.5" style="22" customWidth="1"/>
    <col min="12307" max="12307" width="5.625" style="22" customWidth="1"/>
    <col min="12308" max="12544" width="9" style="22"/>
    <col min="12545" max="12553" width="5.625" style="22" customWidth="1"/>
    <col min="12554" max="12555" width="5.75" style="22" customWidth="1"/>
    <col min="12556" max="12556" width="5.875" style="22" customWidth="1"/>
    <col min="12557" max="12561" width="5.625" style="22" customWidth="1"/>
    <col min="12562" max="12562" width="6.5" style="22" customWidth="1"/>
    <col min="12563" max="12563" width="5.625" style="22" customWidth="1"/>
    <col min="12564" max="12800" width="9" style="22"/>
    <col min="12801" max="12809" width="5.625" style="22" customWidth="1"/>
    <col min="12810" max="12811" width="5.75" style="22" customWidth="1"/>
    <col min="12812" max="12812" width="5.875" style="22" customWidth="1"/>
    <col min="12813" max="12817" width="5.625" style="22" customWidth="1"/>
    <col min="12818" max="12818" width="6.5" style="22" customWidth="1"/>
    <col min="12819" max="12819" width="5.625" style="22" customWidth="1"/>
    <col min="12820" max="13056" width="9" style="22"/>
    <col min="13057" max="13065" width="5.625" style="22" customWidth="1"/>
    <col min="13066" max="13067" width="5.75" style="22" customWidth="1"/>
    <col min="13068" max="13068" width="5.875" style="22" customWidth="1"/>
    <col min="13069" max="13073" width="5.625" style="22" customWidth="1"/>
    <col min="13074" max="13074" width="6.5" style="22" customWidth="1"/>
    <col min="13075" max="13075" width="5.625" style="22" customWidth="1"/>
    <col min="13076" max="13312" width="9" style="22"/>
    <col min="13313" max="13321" width="5.625" style="22" customWidth="1"/>
    <col min="13322" max="13323" width="5.75" style="22" customWidth="1"/>
    <col min="13324" max="13324" width="5.875" style="22" customWidth="1"/>
    <col min="13325" max="13329" width="5.625" style="22" customWidth="1"/>
    <col min="13330" max="13330" width="6.5" style="22" customWidth="1"/>
    <col min="13331" max="13331" width="5.625" style="22" customWidth="1"/>
    <col min="13332" max="13568" width="9" style="22"/>
    <col min="13569" max="13577" width="5.625" style="22" customWidth="1"/>
    <col min="13578" max="13579" width="5.75" style="22" customWidth="1"/>
    <col min="13580" max="13580" width="5.875" style="22" customWidth="1"/>
    <col min="13581" max="13585" width="5.625" style="22" customWidth="1"/>
    <col min="13586" max="13586" width="6.5" style="22" customWidth="1"/>
    <col min="13587" max="13587" width="5.625" style="22" customWidth="1"/>
    <col min="13588" max="13824" width="9" style="22"/>
    <col min="13825" max="13833" width="5.625" style="22" customWidth="1"/>
    <col min="13834" max="13835" width="5.75" style="22" customWidth="1"/>
    <col min="13836" max="13836" width="5.875" style="22" customWidth="1"/>
    <col min="13837" max="13841" width="5.625" style="22" customWidth="1"/>
    <col min="13842" max="13842" width="6.5" style="22" customWidth="1"/>
    <col min="13843" max="13843" width="5.625" style="22" customWidth="1"/>
    <col min="13844" max="14080" width="9" style="22"/>
    <col min="14081" max="14089" width="5.625" style="22" customWidth="1"/>
    <col min="14090" max="14091" width="5.75" style="22" customWidth="1"/>
    <col min="14092" max="14092" width="5.875" style="22" customWidth="1"/>
    <col min="14093" max="14097" width="5.625" style="22" customWidth="1"/>
    <col min="14098" max="14098" width="6.5" style="22" customWidth="1"/>
    <col min="14099" max="14099" width="5.625" style="22" customWidth="1"/>
    <col min="14100" max="14336" width="9" style="22"/>
    <col min="14337" max="14345" width="5.625" style="22" customWidth="1"/>
    <col min="14346" max="14347" width="5.75" style="22" customWidth="1"/>
    <col min="14348" max="14348" width="5.875" style="22" customWidth="1"/>
    <col min="14349" max="14353" width="5.625" style="22" customWidth="1"/>
    <col min="14354" max="14354" width="6.5" style="22" customWidth="1"/>
    <col min="14355" max="14355" width="5.625" style="22" customWidth="1"/>
    <col min="14356" max="14592" width="9" style="22"/>
    <col min="14593" max="14601" width="5.625" style="22" customWidth="1"/>
    <col min="14602" max="14603" width="5.75" style="22" customWidth="1"/>
    <col min="14604" max="14604" width="5.875" style="22" customWidth="1"/>
    <col min="14605" max="14609" width="5.625" style="22" customWidth="1"/>
    <col min="14610" max="14610" width="6.5" style="22" customWidth="1"/>
    <col min="14611" max="14611" width="5.625" style="22" customWidth="1"/>
    <col min="14612" max="14848" width="9" style="22"/>
    <col min="14849" max="14857" width="5.625" style="22" customWidth="1"/>
    <col min="14858" max="14859" width="5.75" style="22" customWidth="1"/>
    <col min="14860" max="14860" width="5.875" style="22" customWidth="1"/>
    <col min="14861" max="14865" width="5.625" style="22" customWidth="1"/>
    <col min="14866" max="14866" width="6.5" style="22" customWidth="1"/>
    <col min="14867" max="14867" width="5.625" style="22" customWidth="1"/>
    <col min="14868" max="15104" width="9" style="22"/>
    <col min="15105" max="15113" width="5.625" style="22" customWidth="1"/>
    <col min="15114" max="15115" width="5.75" style="22" customWidth="1"/>
    <col min="15116" max="15116" width="5.875" style="22" customWidth="1"/>
    <col min="15117" max="15121" width="5.625" style="22" customWidth="1"/>
    <col min="15122" max="15122" width="6.5" style="22" customWidth="1"/>
    <col min="15123" max="15123" width="5.625" style="22" customWidth="1"/>
    <col min="15124" max="15360" width="9" style="22"/>
    <col min="15361" max="15369" width="5.625" style="22" customWidth="1"/>
    <col min="15370" max="15371" width="5.75" style="22" customWidth="1"/>
    <col min="15372" max="15372" width="5.875" style="22" customWidth="1"/>
    <col min="15373" max="15377" width="5.625" style="22" customWidth="1"/>
    <col min="15378" max="15378" width="6.5" style="22" customWidth="1"/>
    <col min="15379" max="15379" width="5.625" style="22" customWidth="1"/>
    <col min="15380" max="15616" width="9" style="22"/>
    <col min="15617" max="15625" width="5.625" style="22" customWidth="1"/>
    <col min="15626" max="15627" width="5.75" style="22" customWidth="1"/>
    <col min="15628" max="15628" width="5.875" style="22" customWidth="1"/>
    <col min="15629" max="15633" width="5.625" style="22" customWidth="1"/>
    <col min="15634" max="15634" width="6.5" style="22" customWidth="1"/>
    <col min="15635" max="15635" width="5.625" style="22" customWidth="1"/>
    <col min="15636" max="15872" width="9" style="22"/>
    <col min="15873" max="15881" width="5.625" style="22" customWidth="1"/>
    <col min="15882" max="15883" width="5.75" style="22" customWidth="1"/>
    <col min="15884" max="15884" width="5.875" style="22" customWidth="1"/>
    <col min="15885" max="15889" width="5.625" style="22" customWidth="1"/>
    <col min="15890" max="15890" width="6.5" style="22" customWidth="1"/>
    <col min="15891" max="15891" width="5.625" style="22" customWidth="1"/>
    <col min="15892" max="16128" width="9" style="22"/>
    <col min="16129" max="16137" width="5.625" style="22" customWidth="1"/>
    <col min="16138" max="16139" width="5.75" style="22" customWidth="1"/>
    <col min="16140" max="16140" width="5.875" style="22" customWidth="1"/>
    <col min="16141" max="16145" width="5.625" style="22" customWidth="1"/>
    <col min="16146" max="16146" width="6.5" style="22" customWidth="1"/>
    <col min="16147" max="16147" width="5.625" style="22" customWidth="1"/>
    <col min="16148" max="16384" width="9" style="22"/>
  </cols>
  <sheetData>
    <row r="1" spans="1:18" s="21" customFormat="1" ht="34.5" customHeight="1" x14ac:dyDescent="0.15">
      <c r="A1" s="2198" t="s">
        <v>167</v>
      </c>
      <c r="B1" s="2198"/>
      <c r="C1" s="2198"/>
      <c r="D1" s="2198"/>
      <c r="E1" s="2198"/>
      <c r="F1" s="2198"/>
      <c r="G1" s="2198"/>
      <c r="H1" s="2198"/>
      <c r="I1" s="2198"/>
      <c r="J1" s="2198"/>
      <c r="K1" s="2198"/>
      <c r="L1" s="2198"/>
      <c r="M1" s="2198"/>
      <c r="N1" s="2198"/>
      <c r="O1" s="2198"/>
      <c r="P1" s="2198"/>
      <c r="Q1" s="2198"/>
      <c r="R1" s="2198"/>
    </row>
    <row r="2" spans="1:18" s="21" customFormat="1" ht="20.100000000000001" customHeight="1" x14ac:dyDescent="0.15">
      <c r="A2" s="24"/>
      <c r="B2" s="24"/>
      <c r="C2" s="24"/>
      <c r="D2" s="24"/>
      <c r="E2" s="24"/>
      <c r="F2" s="24"/>
      <c r="G2" s="24"/>
      <c r="H2" s="24"/>
      <c r="I2" s="24"/>
      <c r="J2" s="24"/>
      <c r="K2" s="24"/>
      <c r="L2" s="24"/>
      <c r="M2" s="24"/>
      <c r="N2" s="24"/>
      <c r="O2" s="24"/>
      <c r="P2" s="24"/>
      <c r="Q2" s="24"/>
      <c r="R2" s="24"/>
    </row>
    <row r="3" spans="1:18" s="21" customFormat="1" ht="20.100000000000001" customHeight="1" x14ac:dyDescent="0.15"/>
    <row r="4" spans="1:18" s="21" customFormat="1" ht="20.100000000000001" customHeight="1" x14ac:dyDescent="0.15"/>
    <row r="5" spans="1:18" s="21" customFormat="1" ht="20.100000000000001" customHeight="1" x14ac:dyDescent="0.15"/>
    <row r="6" spans="1:18" s="21" customFormat="1" ht="20.100000000000001" customHeight="1" x14ac:dyDescent="0.15"/>
    <row r="7" spans="1:18" s="21" customFormat="1" ht="20.100000000000001" customHeight="1" x14ac:dyDescent="0.15"/>
    <row r="8" spans="1:18" s="21" customFormat="1" ht="20.100000000000001" customHeight="1" x14ac:dyDescent="0.15"/>
    <row r="9" spans="1:18" s="21" customFormat="1" ht="20.100000000000001" customHeight="1" x14ac:dyDescent="0.15"/>
    <row r="10" spans="1:18" s="21" customFormat="1" ht="20.100000000000001" customHeight="1" x14ac:dyDescent="0.15"/>
    <row r="11" spans="1:18" s="21" customFormat="1" ht="20.100000000000001" customHeight="1" x14ac:dyDescent="0.15"/>
    <row r="12" spans="1:18" s="21" customFormat="1" ht="20.100000000000001" customHeight="1" x14ac:dyDescent="0.15"/>
    <row r="13" spans="1:18" s="21" customFormat="1" ht="20.100000000000001" customHeight="1" x14ac:dyDescent="0.15"/>
    <row r="14" spans="1:18" s="21" customFormat="1" ht="20.100000000000001" customHeight="1" x14ac:dyDescent="0.15"/>
    <row r="15" spans="1:18" s="21" customFormat="1" ht="20.100000000000001" customHeight="1" x14ac:dyDescent="0.15"/>
    <row r="16" spans="1:18" s="21" customFormat="1" ht="20.100000000000001" customHeight="1" x14ac:dyDescent="0.15"/>
    <row r="17" s="21" customFormat="1" ht="20.100000000000001" customHeight="1" x14ac:dyDescent="0.15"/>
    <row r="18" s="21" customFormat="1" ht="20.100000000000001" customHeight="1" x14ac:dyDescent="0.15"/>
    <row r="19" s="21" customFormat="1" ht="20.100000000000001" customHeight="1" x14ac:dyDescent="0.15"/>
    <row r="20" s="21" customFormat="1" ht="20.100000000000001" customHeight="1" x14ac:dyDescent="0.15"/>
    <row r="21" s="21" customFormat="1" ht="20.100000000000001" customHeight="1" x14ac:dyDescent="0.15"/>
    <row r="22" s="21" customFormat="1" ht="20.100000000000001" customHeight="1" x14ac:dyDescent="0.15"/>
    <row r="23" s="21" customFormat="1" ht="20.100000000000001" customHeight="1" x14ac:dyDescent="0.15"/>
    <row r="24" s="21" customFormat="1" ht="20.100000000000001" customHeight="1" x14ac:dyDescent="0.15"/>
    <row r="25" s="21" customFormat="1" ht="20.100000000000001" customHeight="1" x14ac:dyDescent="0.15"/>
    <row r="26" s="21" customFormat="1" ht="20.100000000000001" customHeight="1" x14ac:dyDescent="0.15"/>
    <row r="27" s="21" customFormat="1" ht="20.100000000000001" customHeight="1" x14ac:dyDescent="0.15"/>
    <row r="28" s="21" customFormat="1" ht="20.100000000000001" customHeight="1" x14ac:dyDescent="0.15"/>
    <row r="29" s="21" customFormat="1" ht="20.100000000000001" customHeight="1" x14ac:dyDescent="0.15"/>
    <row r="30" s="21" customFormat="1" ht="20.100000000000001" customHeight="1" x14ac:dyDescent="0.15"/>
    <row r="31" s="21" customFormat="1" ht="20.100000000000001" customHeight="1" x14ac:dyDescent="0.15"/>
    <row r="32" s="21" customFormat="1" ht="20.100000000000001" customHeight="1" x14ac:dyDescent="0.15"/>
    <row r="33" s="21" customFormat="1" ht="20.100000000000001" customHeight="1" x14ac:dyDescent="0.15"/>
    <row r="34" s="21" customFormat="1" ht="20.100000000000001" customHeight="1" x14ac:dyDescent="0.15"/>
    <row r="35" s="21" customFormat="1" ht="20.100000000000001" customHeight="1" x14ac:dyDescent="0.15"/>
    <row r="36" s="21" customFormat="1" ht="20.100000000000001" customHeight="1" x14ac:dyDescent="0.15"/>
    <row r="37" s="21" customFormat="1" ht="20.100000000000001" customHeight="1" x14ac:dyDescent="0.15"/>
    <row r="38" s="21" customFormat="1" ht="20.100000000000001" customHeight="1" x14ac:dyDescent="0.15"/>
    <row r="39" s="21" customFormat="1" ht="20.100000000000001" customHeight="1" x14ac:dyDescent="0.15"/>
    <row r="40" s="21" customFormat="1" ht="20.100000000000001" customHeight="1" x14ac:dyDescent="0.15"/>
    <row r="41" s="21" customFormat="1" ht="20.100000000000001" customHeight="1" x14ac:dyDescent="0.15"/>
    <row r="42" s="21" customFormat="1" ht="20.100000000000001" customHeight="1" x14ac:dyDescent="0.15"/>
    <row r="43" s="21" customFormat="1" ht="20.100000000000001" customHeight="1" x14ac:dyDescent="0.15"/>
  </sheetData>
  <mergeCells count="1">
    <mergeCell ref="A1:R1"/>
  </mergeCells>
  <phoneticPr fontId="9"/>
  <printOptions horizontalCentered="1" verticalCentered="1"/>
  <pageMargins left="0.23622047244094491" right="0.23622047244094491" top="0.55118110236220474" bottom="0.55118110236220474" header="0" footer="0"/>
  <pageSetup paperSize="9" scale="87"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A2073-2635-4E3E-B26E-2FBF9480DC1F}">
  <dimension ref="A1:U69"/>
  <sheetViews>
    <sheetView view="pageBreakPreview" topLeftCell="A14" zoomScaleNormal="100" zoomScaleSheetLayoutView="100" workbookViewId="0">
      <selection sqref="A1:C1"/>
    </sheetView>
  </sheetViews>
  <sheetFormatPr defaultColWidth="2.25" defaultRowHeight="13.5" customHeight="1" x14ac:dyDescent="0.15"/>
  <cols>
    <col min="1" max="1" width="2.625" style="1126" customWidth="1"/>
    <col min="2" max="2" width="6.625" style="1126" customWidth="1"/>
    <col min="3" max="3" width="8.625" style="1126" customWidth="1"/>
    <col min="4" max="4" width="10.875" style="1126" customWidth="1"/>
    <col min="5" max="5" width="8.625" style="1126" customWidth="1"/>
    <col min="6" max="6" width="6.625" style="1126" customWidth="1"/>
    <col min="7" max="7" width="8.125" style="1126" customWidth="1"/>
    <col min="8" max="21" width="2.625" style="1126" customWidth="1"/>
    <col min="22" max="16384" width="2.25" style="1126"/>
  </cols>
  <sheetData>
    <row r="1" spans="1:21" ht="13.5" customHeight="1" x14ac:dyDescent="0.15">
      <c r="A1" s="1308" t="s">
        <v>1542</v>
      </c>
      <c r="B1" s="1308"/>
      <c r="C1" s="1308"/>
    </row>
    <row r="2" spans="1:21" ht="15" customHeight="1" x14ac:dyDescent="0.15">
      <c r="A2" s="1309" t="s">
        <v>1543</v>
      </c>
      <c r="B2" s="1309"/>
      <c r="C2" s="1309"/>
      <c r="D2" s="1309"/>
      <c r="E2" s="1309"/>
      <c r="F2" s="1309"/>
      <c r="G2" s="1309"/>
      <c r="H2" s="1309"/>
      <c r="I2" s="1309"/>
      <c r="J2" s="1309"/>
      <c r="K2" s="1309"/>
      <c r="L2" s="1309"/>
      <c r="M2" s="1309"/>
      <c r="N2" s="1309"/>
      <c r="O2" s="1309"/>
      <c r="P2" s="1309"/>
      <c r="Q2" s="1309"/>
      <c r="R2" s="1309"/>
      <c r="S2" s="1309"/>
      <c r="T2" s="1309"/>
      <c r="U2" s="1309"/>
    </row>
    <row r="3" spans="1:21" ht="15" customHeight="1" x14ac:dyDescent="0.15">
      <c r="A3" s="1309" t="s">
        <v>1544</v>
      </c>
      <c r="B3" s="1309"/>
      <c r="C3" s="1309"/>
      <c r="D3" s="1309"/>
      <c r="E3" s="1309"/>
      <c r="F3" s="1309"/>
      <c r="G3" s="1309"/>
      <c r="H3" s="1309"/>
      <c r="I3" s="1309"/>
      <c r="J3" s="1309"/>
      <c r="K3" s="1309"/>
      <c r="L3" s="1309"/>
      <c r="M3" s="1309"/>
      <c r="N3" s="1309"/>
      <c r="O3" s="1309"/>
      <c r="P3" s="1309"/>
      <c r="Q3" s="1309"/>
      <c r="R3" s="1309"/>
      <c r="S3" s="1309"/>
      <c r="T3" s="1309"/>
      <c r="U3" s="1309"/>
    </row>
    <row r="4" spans="1:21" ht="15" customHeight="1" x14ac:dyDescent="0.15">
      <c r="A4" s="1309" t="s">
        <v>1545</v>
      </c>
      <c r="B4" s="1309"/>
      <c r="C4" s="1309"/>
      <c r="D4" s="1309"/>
      <c r="E4" s="1309"/>
      <c r="F4" s="1309"/>
      <c r="G4" s="1309"/>
      <c r="H4" s="1309"/>
      <c r="I4" s="1309"/>
      <c r="J4" s="1309"/>
      <c r="K4" s="1309"/>
      <c r="L4" s="1309"/>
      <c r="M4" s="1309"/>
      <c r="N4" s="1309"/>
      <c r="O4" s="1309"/>
      <c r="P4" s="1309"/>
      <c r="Q4" s="1309"/>
      <c r="R4" s="1309"/>
      <c r="S4" s="1309"/>
      <c r="T4" s="1309"/>
      <c r="U4" s="1309"/>
    </row>
    <row r="5" spans="1:21" ht="15" customHeight="1" x14ac:dyDescent="0.15">
      <c r="A5" s="1127"/>
      <c r="B5" s="1127"/>
      <c r="C5" s="1127"/>
      <c r="D5" s="1127"/>
      <c r="E5" s="1310" t="s">
        <v>1546</v>
      </c>
      <c r="F5" s="1310"/>
      <c r="G5" s="1127" t="s">
        <v>1547</v>
      </c>
      <c r="H5" s="1127"/>
      <c r="I5" s="1127"/>
      <c r="J5" s="1127"/>
      <c r="K5" s="1127"/>
      <c r="L5" s="1127"/>
      <c r="M5" s="1127"/>
      <c r="N5" s="1127"/>
      <c r="O5" s="1127"/>
      <c r="P5" s="1127"/>
      <c r="Q5" s="1127"/>
      <c r="R5" s="1127"/>
      <c r="S5" s="1127"/>
      <c r="T5" s="1127"/>
      <c r="U5" s="1127"/>
    </row>
    <row r="6" spans="1:21" ht="15" customHeight="1" x14ac:dyDescent="0.15">
      <c r="A6" s="1127"/>
      <c r="B6" s="1127"/>
      <c r="C6" s="1127"/>
      <c r="D6" s="1127"/>
      <c r="E6" s="1127"/>
      <c r="F6" s="1127"/>
      <c r="G6" s="1127"/>
      <c r="H6" s="1127"/>
      <c r="I6" s="1127"/>
      <c r="J6" s="1127"/>
      <c r="K6" s="1311"/>
      <c r="L6" s="1311"/>
      <c r="M6" s="1311"/>
      <c r="N6" s="1311"/>
      <c r="O6" s="1127" t="s">
        <v>1548</v>
      </c>
      <c r="P6" s="1311"/>
      <c r="Q6" s="1311"/>
      <c r="R6" s="1127" t="s">
        <v>1549</v>
      </c>
      <c r="S6" s="1311"/>
      <c r="T6" s="1311"/>
      <c r="U6" s="1127" t="s">
        <v>1550</v>
      </c>
    </row>
    <row r="7" spans="1:21" ht="15" customHeight="1" x14ac:dyDescent="0.15">
      <c r="A7" s="1127"/>
      <c r="B7" s="1309" t="s">
        <v>1551</v>
      </c>
      <c r="C7" s="1309"/>
      <c r="D7" s="601" t="s">
        <v>1552</v>
      </c>
      <c r="E7" s="1127"/>
      <c r="F7" s="1127"/>
      <c r="G7" s="1127"/>
      <c r="H7" s="1127"/>
      <c r="I7" s="1127"/>
      <c r="J7" s="1127"/>
      <c r="K7" s="1128"/>
      <c r="L7" s="1128"/>
      <c r="M7" s="1128"/>
      <c r="N7" s="1128"/>
      <c r="O7" s="1127"/>
      <c r="P7" s="1128"/>
      <c r="Q7" s="1128"/>
      <c r="R7" s="1127"/>
      <c r="S7" s="1128"/>
      <c r="T7" s="1128"/>
      <c r="U7" s="1127"/>
    </row>
    <row r="8" spans="1:21" ht="15" customHeight="1" x14ac:dyDescent="0.15">
      <c r="A8" s="1127"/>
      <c r="B8" s="1127"/>
      <c r="C8" s="1127"/>
      <c r="D8" s="1127"/>
      <c r="E8" s="1127"/>
      <c r="F8" s="1127"/>
      <c r="G8" s="1127"/>
      <c r="H8" s="1127" t="s">
        <v>1553</v>
      </c>
      <c r="I8" s="1127"/>
      <c r="J8" s="1129"/>
      <c r="K8" s="1312"/>
      <c r="L8" s="1312"/>
      <c r="M8" s="1312"/>
      <c r="N8" s="1312"/>
      <c r="O8" s="1312"/>
      <c r="P8" s="1312"/>
      <c r="Q8" s="1312"/>
      <c r="R8" s="1312"/>
      <c r="S8" s="1312"/>
      <c r="T8" s="1312"/>
      <c r="U8" s="1312"/>
    </row>
    <row r="9" spans="1:21" ht="15" customHeight="1" x14ac:dyDescent="0.15">
      <c r="A9" s="1127"/>
      <c r="B9" s="1127"/>
      <c r="C9" s="1127"/>
      <c r="D9" s="1127"/>
      <c r="E9" s="1127"/>
      <c r="F9" s="1127"/>
      <c r="G9" s="1127" t="s">
        <v>1554</v>
      </c>
      <c r="H9" s="1130" t="s">
        <v>1555</v>
      </c>
      <c r="I9" s="1130"/>
      <c r="J9" s="1129"/>
      <c r="K9" s="1312"/>
      <c r="L9" s="1312"/>
      <c r="M9" s="1312"/>
      <c r="N9" s="1312"/>
      <c r="O9" s="1312"/>
      <c r="P9" s="1312"/>
      <c r="Q9" s="1312"/>
      <c r="R9" s="1312"/>
      <c r="S9" s="1312"/>
      <c r="T9" s="1312"/>
      <c r="U9" s="1312"/>
    </row>
    <row r="10" spans="1:21" ht="15" customHeight="1" x14ac:dyDescent="0.15">
      <c r="A10" s="1127"/>
      <c r="B10" s="1127"/>
      <c r="C10" s="1127"/>
      <c r="D10" s="1127"/>
      <c r="E10" s="1127"/>
      <c r="F10" s="1127"/>
      <c r="G10" s="1127"/>
      <c r="H10" s="1127" t="s">
        <v>1556</v>
      </c>
      <c r="I10" s="1127"/>
      <c r="J10" s="1129"/>
      <c r="K10" s="1312"/>
      <c r="L10" s="1312"/>
      <c r="M10" s="1312"/>
      <c r="N10" s="1312"/>
      <c r="O10" s="1312"/>
      <c r="P10" s="1312"/>
      <c r="Q10" s="1312"/>
      <c r="R10" s="1312"/>
      <c r="S10" s="1312"/>
      <c r="T10" s="1312"/>
      <c r="U10" s="1312"/>
    </row>
    <row r="11" spans="1:21" ht="15" customHeight="1" x14ac:dyDescent="0.15">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5" customHeight="1" x14ac:dyDescent="0.15">
      <c r="A12" s="1131"/>
      <c r="B12" s="1132" t="s">
        <v>1557</v>
      </c>
      <c r="C12" s="1131"/>
      <c r="D12" s="1131"/>
      <c r="E12" s="1131"/>
      <c r="F12" s="1131"/>
      <c r="G12" s="1131"/>
      <c r="H12" s="1131"/>
      <c r="I12" s="1131"/>
      <c r="J12" s="1131"/>
      <c r="K12" s="1131"/>
      <c r="L12" s="1131"/>
      <c r="M12" s="1131"/>
      <c r="N12" s="1131"/>
      <c r="O12" s="1131"/>
      <c r="P12" s="1131"/>
      <c r="Q12" s="1131"/>
      <c r="R12" s="1131"/>
      <c r="S12" s="1131"/>
      <c r="T12" s="1131"/>
      <c r="U12" s="1131"/>
    </row>
    <row r="13" spans="1:21" ht="15" customHeight="1" x14ac:dyDescent="0.15">
      <c r="A13" s="1133"/>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5" customHeight="1" x14ac:dyDescent="0.15">
      <c r="A14" s="1133"/>
      <c r="B14" s="1131"/>
      <c r="C14" s="1131"/>
      <c r="D14" s="1131"/>
      <c r="E14" s="1131"/>
      <c r="F14" s="1313" t="s">
        <v>996</v>
      </c>
      <c r="G14" s="1314"/>
      <c r="H14" s="1315"/>
      <c r="I14" s="602"/>
      <c r="J14" s="602"/>
      <c r="K14" s="602"/>
      <c r="L14" s="602"/>
      <c r="M14" s="602"/>
      <c r="N14" s="602"/>
      <c r="O14" s="603"/>
      <c r="P14" s="603"/>
      <c r="Q14" s="603"/>
      <c r="R14" s="603"/>
      <c r="S14" s="603"/>
      <c r="T14" s="603"/>
      <c r="U14" s="1134"/>
    </row>
    <row r="15" spans="1:21" ht="15" customHeight="1" x14ac:dyDescent="0.15">
      <c r="A15" s="1316" t="s">
        <v>1558</v>
      </c>
      <c r="B15" s="1319" t="s">
        <v>1559</v>
      </c>
      <c r="C15" s="1320"/>
      <c r="D15" s="1321"/>
      <c r="E15" s="1322"/>
      <c r="F15" s="1322"/>
      <c r="G15" s="1322"/>
      <c r="H15" s="1322"/>
      <c r="I15" s="1322"/>
      <c r="J15" s="1322"/>
      <c r="K15" s="1322"/>
      <c r="L15" s="1322"/>
      <c r="M15" s="1322"/>
      <c r="N15" s="1322"/>
      <c r="O15" s="1322"/>
      <c r="P15" s="1322"/>
      <c r="Q15" s="1322"/>
      <c r="R15" s="1322"/>
      <c r="S15" s="1322"/>
      <c r="T15" s="1322"/>
      <c r="U15" s="1323"/>
    </row>
    <row r="16" spans="1:21" ht="15" customHeight="1" x14ac:dyDescent="0.15">
      <c r="A16" s="1317"/>
      <c r="B16" s="1324" t="s">
        <v>1560</v>
      </c>
      <c r="C16" s="1325"/>
      <c r="D16" s="1326"/>
      <c r="E16" s="1327"/>
      <c r="F16" s="1327"/>
      <c r="G16" s="1327"/>
      <c r="H16" s="1327"/>
      <c r="I16" s="1327"/>
      <c r="J16" s="1327"/>
      <c r="K16" s="1327"/>
      <c r="L16" s="1327"/>
      <c r="M16" s="1327"/>
      <c r="N16" s="1327"/>
      <c r="O16" s="1327"/>
      <c r="P16" s="1327"/>
      <c r="Q16" s="1327"/>
      <c r="R16" s="1327"/>
      <c r="S16" s="1327"/>
      <c r="T16" s="1327"/>
      <c r="U16" s="1328"/>
    </row>
    <row r="17" spans="1:21" ht="15" customHeight="1" x14ac:dyDescent="0.15">
      <c r="A17" s="1317"/>
      <c r="B17" s="1349" t="s">
        <v>1561</v>
      </c>
      <c r="C17" s="1350"/>
      <c r="D17" s="1135" t="s">
        <v>1562</v>
      </c>
      <c r="E17" s="1136"/>
      <c r="F17" s="1137" t="s">
        <v>1563</v>
      </c>
      <c r="G17" s="1355"/>
      <c r="H17" s="1355"/>
      <c r="I17" s="1137" t="s">
        <v>1564</v>
      </c>
      <c r="J17" s="1137"/>
      <c r="K17" s="1137"/>
      <c r="L17" s="1137"/>
      <c r="M17" s="1137"/>
      <c r="N17" s="1137"/>
      <c r="O17" s="1137"/>
      <c r="P17" s="1137"/>
      <c r="Q17" s="1137"/>
      <c r="R17" s="1137"/>
      <c r="S17" s="1137"/>
      <c r="T17" s="1137"/>
      <c r="U17" s="1138"/>
    </row>
    <row r="18" spans="1:21" ht="15" customHeight="1" x14ac:dyDescent="0.15">
      <c r="A18" s="1317"/>
      <c r="B18" s="1351"/>
      <c r="C18" s="1352"/>
      <c r="D18" s="1139"/>
      <c r="E18" s="1140"/>
      <c r="F18" s="1356"/>
      <c r="G18" s="1356"/>
      <c r="H18" s="1141"/>
      <c r="I18" s="1357"/>
      <c r="J18" s="1357"/>
      <c r="K18" s="1357"/>
      <c r="L18" s="1357"/>
      <c r="M18" s="1357"/>
      <c r="N18" s="1357"/>
      <c r="O18" s="1357"/>
      <c r="P18" s="1357"/>
      <c r="Q18" s="1357"/>
      <c r="R18" s="1357"/>
      <c r="S18" s="1357"/>
      <c r="T18" s="1357"/>
      <c r="U18" s="1358"/>
    </row>
    <row r="19" spans="1:21" ht="15" customHeight="1" x14ac:dyDescent="0.15">
      <c r="A19" s="1317"/>
      <c r="B19" s="1353"/>
      <c r="C19" s="1354"/>
      <c r="D19" s="1359"/>
      <c r="E19" s="1360"/>
      <c r="F19" s="1360"/>
      <c r="G19" s="1360"/>
      <c r="H19" s="1360"/>
      <c r="I19" s="1360"/>
      <c r="J19" s="1360"/>
      <c r="K19" s="1360"/>
      <c r="L19" s="1360"/>
      <c r="M19" s="1360"/>
      <c r="N19" s="1360"/>
      <c r="O19" s="1360"/>
      <c r="P19" s="1360"/>
      <c r="Q19" s="1360"/>
      <c r="R19" s="1360"/>
      <c r="S19" s="1360"/>
      <c r="T19" s="1360"/>
      <c r="U19" s="1361"/>
    </row>
    <row r="20" spans="1:21" ht="15" customHeight="1" x14ac:dyDescent="0.15">
      <c r="A20" s="1317"/>
      <c r="B20" s="1362" t="s">
        <v>1565</v>
      </c>
      <c r="C20" s="1363"/>
      <c r="D20" s="1142" t="s">
        <v>1566</v>
      </c>
      <c r="E20" s="1366" t="s">
        <v>1567</v>
      </c>
      <c r="F20" s="1367"/>
      <c r="G20" s="1367"/>
      <c r="H20" s="1367"/>
      <c r="I20" s="1367"/>
      <c r="J20" s="1367"/>
      <c r="K20" s="1367"/>
      <c r="L20" s="1368"/>
      <c r="M20" s="1368"/>
      <c r="N20" s="1368"/>
      <c r="O20" s="1368"/>
      <c r="P20" s="1368"/>
      <c r="Q20" s="1368"/>
      <c r="R20" s="1368"/>
      <c r="S20" s="1368"/>
      <c r="T20" s="1368"/>
      <c r="U20" s="1369"/>
    </row>
    <row r="21" spans="1:21" ht="15" customHeight="1" x14ac:dyDescent="0.15">
      <c r="A21" s="1317"/>
      <c r="B21" s="1364"/>
      <c r="C21" s="1365"/>
      <c r="D21" s="1370" t="s">
        <v>1568</v>
      </c>
      <c r="E21" s="1371"/>
      <c r="F21" s="1372"/>
      <c r="G21" s="1372"/>
      <c r="H21" s="1372"/>
      <c r="I21" s="1372"/>
      <c r="J21" s="1372"/>
      <c r="K21" s="1372"/>
      <c r="L21" s="1372"/>
      <c r="M21" s="1372"/>
      <c r="N21" s="1372"/>
      <c r="O21" s="1372"/>
      <c r="P21" s="1372"/>
      <c r="Q21" s="1372"/>
      <c r="R21" s="1372"/>
      <c r="S21" s="1372"/>
      <c r="T21" s="1372"/>
      <c r="U21" s="1373"/>
    </row>
    <row r="22" spans="1:21" ht="15" customHeight="1" x14ac:dyDescent="0.15">
      <c r="A22" s="1317"/>
      <c r="B22" s="1143" t="s">
        <v>1569</v>
      </c>
      <c r="C22" s="1144"/>
      <c r="D22" s="1135"/>
      <c r="E22" s="1137"/>
      <c r="F22" s="1145"/>
      <c r="G22" s="1145"/>
      <c r="H22" s="1145"/>
      <c r="I22" s="1145"/>
      <c r="J22" s="1145"/>
      <c r="K22" s="1145"/>
      <c r="L22" s="1145"/>
      <c r="M22" s="1145"/>
      <c r="N22" s="1145"/>
      <c r="O22" s="1145"/>
      <c r="P22" s="1145"/>
      <c r="Q22" s="1145"/>
      <c r="R22" s="1145"/>
      <c r="S22" s="1145"/>
      <c r="T22" s="1145"/>
      <c r="U22" s="1146"/>
    </row>
    <row r="23" spans="1:21" ht="15" customHeight="1" x14ac:dyDescent="0.15">
      <c r="A23" s="1317"/>
      <c r="B23" s="1329" t="s">
        <v>1570</v>
      </c>
      <c r="C23" s="1330"/>
      <c r="D23" s="1333" t="s">
        <v>1571</v>
      </c>
      <c r="E23" s="1335"/>
      <c r="F23" s="1336"/>
      <c r="G23" s="1147" t="s">
        <v>1559</v>
      </c>
      <c r="H23" s="1339"/>
      <c r="I23" s="1340"/>
      <c r="J23" s="1340"/>
      <c r="K23" s="1340"/>
      <c r="L23" s="1341"/>
      <c r="M23" s="1342" t="s">
        <v>1572</v>
      </c>
      <c r="N23" s="1343"/>
      <c r="O23" s="1137"/>
      <c r="P23" s="1137"/>
      <c r="Q23" s="1137"/>
      <c r="R23" s="1137"/>
      <c r="S23" s="1137"/>
      <c r="T23" s="1137"/>
      <c r="U23" s="1138"/>
    </row>
    <row r="24" spans="1:21" ht="15" customHeight="1" x14ac:dyDescent="0.15">
      <c r="A24" s="1317"/>
      <c r="B24" s="1331"/>
      <c r="C24" s="1332"/>
      <c r="D24" s="1334"/>
      <c r="E24" s="1337"/>
      <c r="F24" s="1338"/>
      <c r="G24" s="1148" t="s">
        <v>1573</v>
      </c>
      <c r="H24" s="1346"/>
      <c r="I24" s="1347"/>
      <c r="J24" s="1347"/>
      <c r="K24" s="1347"/>
      <c r="L24" s="1348"/>
      <c r="M24" s="1344"/>
      <c r="N24" s="1345"/>
      <c r="O24" s="1149"/>
      <c r="P24" s="1149"/>
      <c r="Q24" s="1149"/>
      <c r="R24" s="1149"/>
      <c r="S24" s="1149"/>
      <c r="T24" s="1149"/>
      <c r="U24" s="1150"/>
    </row>
    <row r="25" spans="1:21" ht="15" customHeight="1" x14ac:dyDescent="0.15">
      <c r="A25" s="1317"/>
      <c r="B25" s="1362" t="s">
        <v>1574</v>
      </c>
      <c r="C25" s="1363"/>
      <c r="D25" s="1135" t="s">
        <v>1562</v>
      </c>
      <c r="E25" s="1136"/>
      <c r="F25" s="1137" t="s">
        <v>1563</v>
      </c>
      <c r="G25" s="1355"/>
      <c r="H25" s="1355"/>
      <c r="I25" s="1137" t="s">
        <v>1564</v>
      </c>
      <c r="J25" s="1137"/>
      <c r="K25" s="1137"/>
      <c r="L25" s="1137"/>
      <c r="M25" s="1137"/>
      <c r="N25" s="1137"/>
      <c r="O25" s="1137"/>
      <c r="P25" s="1137"/>
      <c r="Q25" s="1137"/>
      <c r="R25" s="1137"/>
      <c r="S25" s="1137"/>
      <c r="T25" s="1137"/>
      <c r="U25" s="1138"/>
    </row>
    <row r="26" spans="1:21" ht="15" customHeight="1" x14ac:dyDescent="0.15">
      <c r="A26" s="1317"/>
      <c r="B26" s="1383"/>
      <c r="C26" s="1384"/>
      <c r="D26" s="1139"/>
      <c r="E26" s="1140"/>
      <c r="F26" s="1356"/>
      <c r="G26" s="1356"/>
      <c r="H26" s="1141"/>
      <c r="I26" s="1357"/>
      <c r="J26" s="1357"/>
      <c r="K26" s="1357"/>
      <c r="L26" s="1357"/>
      <c r="M26" s="1357"/>
      <c r="N26" s="1357"/>
      <c r="O26" s="1357"/>
      <c r="P26" s="1357"/>
      <c r="Q26" s="1357"/>
      <c r="R26" s="1357"/>
      <c r="S26" s="1357"/>
      <c r="T26" s="1357"/>
      <c r="U26" s="1358"/>
    </row>
    <row r="27" spans="1:21" ht="15" customHeight="1" x14ac:dyDescent="0.15">
      <c r="A27" s="1318"/>
      <c r="B27" s="1364"/>
      <c r="C27" s="1365"/>
      <c r="D27" s="1359"/>
      <c r="E27" s="1360"/>
      <c r="F27" s="1360"/>
      <c r="G27" s="1360"/>
      <c r="H27" s="1360"/>
      <c r="I27" s="1360"/>
      <c r="J27" s="1360"/>
      <c r="K27" s="1360"/>
      <c r="L27" s="1360"/>
      <c r="M27" s="1360"/>
      <c r="N27" s="1360"/>
      <c r="O27" s="1360"/>
      <c r="P27" s="1360"/>
      <c r="Q27" s="1360"/>
      <c r="R27" s="1360"/>
      <c r="S27" s="1360"/>
      <c r="T27" s="1360"/>
      <c r="U27" s="1361"/>
    </row>
    <row r="28" spans="1:21" ht="15" customHeight="1" x14ac:dyDescent="0.15">
      <c r="A28" s="1316" t="s">
        <v>1575</v>
      </c>
      <c r="B28" s="1385" t="s">
        <v>1559</v>
      </c>
      <c r="C28" s="1320"/>
      <c r="D28" s="1386"/>
      <c r="E28" s="1387"/>
      <c r="F28" s="1387"/>
      <c r="G28" s="1387"/>
      <c r="H28" s="1387"/>
      <c r="I28" s="1387"/>
      <c r="J28" s="1387"/>
      <c r="K28" s="1387"/>
      <c r="L28" s="1387"/>
      <c r="M28" s="1387"/>
      <c r="N28" s="1387"/>
      <c r="O28" s="1387"/>
      <c r="P28" s="1387"/>
      <c r="Q28" s="1387"/>
      <c r="R28" s="1387"/>
      <c r="S28" s="1387"/>
      <c r="T28" s="1387"/>
      <c r="U28" s="1388"/>
    </row>
    <row r="29" spans="1:21" ht="15" customHeight="1" x14ac:dyDescent="0.15">
      <c r="A29" s="1317"/>
      <c r="B29" s="1389" t="s">
        <v>1560</v>
      </c>
      <c r="C29" s="1325"/>
      <c r="D29" s="1326"/>
      <c r="E29" s="1327"/>
      <c r="F29" s="1327"/>
      <c r="G29" s="1327"/>
      <c r="H29" s="1327"/>
      <c r="I29" s="1327"/>
      <c r="J29" s="1327"/>
      <c r="K29" s="1327"/>
      <c r="L29" s="1327"/>
      <c r="M29" s="1327"/>
      <c r="N29" s="1327"/>
      <c r="O29" s="1327"/>
      <c r="P29" s="1327"/>
      <c r="Q29" s="1327"/>
      <c r="R29" s="1327"/>
      <c r="S29" s="1327"/>
      <c r="T29" s="1327"/>
      <c r="U29" s="1328"/>
    </row>
    <row r="30" spans="1:21" ht="15" customHeight="1" x14ac:dyDescent="0.15">
      <c r="A30" s="1317"/>
      <c r="B30" s="1350" t="s">
        <v>1576</v>
      </c>
      <c r="C30" s="1374"/>
      <c r="D30" s="1135" t="s">
        <v>1562</v>
      </c>
      <c r="E30" s="1136"/>
      <c r="F30" s="1137" t="s">
        <v>1563</v>
      </c>
      <c r="G30" s="1355"/>
      <c r="H30" s="1355"/>
      <c r="I30" s="1137" t="s">
        <v>1564</v>
      </c>
      <c r="J30" s="1137"/>
      <c r="K30" s="1137"/>
      <c r="L30" s="1137"/>
      <c r="M30" s="1137"/>
      <c r="N30" s="1137"/>
      <c r="O30" s="1137"/>
      <c r="P30" s="1137"/>
      <c r="Q30" s="1137"/>
      <c r="R30" s="1137"/>
      <c r="S30" s="1137"/>
      <c r="T30" s="1137"/>
      <c r="U30" s="1138"/>
    </row>
    <row r="31" spans="1:21" ht="15" customHeight="1" x14ac:dyDescent="0.15">
      <c r="A31" s="1317"/>
      <c r="B31" s="1352"/>
      <c r="C31" s="1375"/>
      <c r="D31" s="1139"/>
      <c r="E31" s="1140"/>
      <c r="F31" s="1356"/>
      <c r="G31" s="1356"/>
      <c r="H31" s="1141"/>
      <c r="I31" s="1357"/>
      <c r="J31" s="1357"/>
      <c r="K31" s="1357"/>
      <c r="L31" s="1357"/>
      <c r="M31" s="1357"/>
      <c r="N31" s="1357"/>
      <c r="O31" s="1357"/>
      <c r="P31" s="1357"/>
      <c r="Q31" s="1357"/>
      <c r="R31" s="1357"/>
      <c r="S31" s="1357"/>
      <c r="T31" s="1357"/>
      <c r="U31" s="1358"/>
    </row>
    <row r="32" spans="1:21" ht="15" customHeight="1" x14ac:dyDescent="0.15">
      <c r="A32" s="1317"/>
      <c r="B32" s="1354"/>
      <c r="C32" s="1376"/>
      <c r="D32" s="1359"/>
      <c r="E32" s="1360"/>
      <c r="F32" s="1360"/>
      <c r="G32" s="1360"/>
      <c r="H32" s="1360"/>
      <c r="I32" s="1360"/>
      <c r="J32" s="1360"/>
      <c r="K32" s="1360"/>
      <c r="L32" s="1360"/>
      <c r="M32" s="1360"/>
      <c r="N32" s="1360"/>
      <c r="O32" s="1360"/>
      <c r="P32" s="1360"/>
      <c r="Q32" s="1360"/>
      <c r="R32" s="1360"/>
      <c r="S32" s="1360"/>
      <c r="T32" s="1360"/>
      <c r="U32" s="1377"/>
    </row>
    <row r="33" spans="1:21" ht="15" customHeight="1" x14ac:dyDescent="0.15">
      <c r="A33" s="1317"/>
      <c r="B33" s="1378" t="s">
        <v>1577</v>
      </c>
      <c r="C33" s="1379"/>
      <c r="D33" s="1379"/>
      <c r="E33" s="1380"/>
      <c r="F33" s="1381"/>
      <c r="G33" s="1382"/>
      <c r="H33" s="1151"/>
      <c r="I33" s="1151"/>
      <c r="J33" s="1151"/>
      <c r="K33" s="1151"/>
      <c r="L33" s="1151"/>
      <c r="M33" s="1151"/>
      <c r="N33" s="1151"/>
      <c r="O33" s="1151"/>
      <c r="P33" s="1151"/>
      <c r="Q33" s="1151"/>
      <c r="R33" s="1151"/>
      <c r="S33" s="1151"/>
      <c r="T33" s="1151"/>
      <c r="U33" s="1151"/>
    </row>
    <row r="34" spans="1:21" ht="15" customHeight="1" x14ac:dyDescent="0.15">
      <c r="A34" s="1317"/>
      <c r="B34" s="1398" t="s">
        <v>1578</v>
      </c>
      <c r="C34" s="1398"/>
      <c r="D34" s="1398"/>
      <c r="E34" s="1152"/>
      <c r="F34" s="1400" t="s">
        <v>1579</v>
      </c>
      <c r="G34" s="1400"/>
      <c r="H34" s="1400" t="s">
        <v>1580</v>
      </c>
      <c r="I34" s="1400"/>
      <c r="J34" s="1400"/>
      <c r="K34" s="1400"/>
      <c r="L34" s="1401" t="s">
        <v>1581</v>
      </c>
      <c r="M34" s="1401"/>
      <c r="N34" s="1401"/>
      <c r="O34" s="1401"/>
      <c r="P34" s="1401"/>
      <c r="Q34" s="1401"/>
      <c r="R34" s="1402" t="s">
        <v>1582</v>
      </c>
      <c r="S34" s="1403"/>
      <c r="T34" s="1403"/>
      <c r="U34" s="1404"/>
    </row>
    <row r="35" spans="1:21" ht="39.950000000000003" customHeight="1" x14ac:dyDescent="0.15">
      <c r="A35" s="1317"/>
      <c r="B35" s="1399"/>
      <c r="C35" s="1399"/>
      <c r="D35" s="1399"/>
      <c r="E35" s="1153" t="s">
        <v>1583</v>
      </c>
      <c r="F35" s="1400"/>
      <c r="G35" s="1400"/>
      <c r="H35" s="1400"/>
      <c r="I35" s="1400"/>
      <c r="J35" s="1400"/>
      <c r="K35" s="1400"/>
      <c r="L35" s="1401"/>
      <c r="M35" s="1401"/>
      <c r="N35" s="1401"/>
      <c r="O35" s="1401"/>
      <c r="P35" s="1401"/>
      <c r="Q35" s="1401"/>
      <c r="R35" s="1405"/>
      <c r="S35" s="1406"/>
      <c r="T35" s="1406"/>
      <c r="U35" s="1407"/>
    </row>
    <row r="36" spans="1:21" ht="15" customHeight="1" x14ac:dyDescent="0.15">
      <c r="A36" s="1317"/>
      <c r="B36" s="1408" t="s">
        <v>1584</v>
      </c>
      <c r="C36" s="1411" t="s">
        <v>1585</v>
      </c>
      <c r="D36" s="1412"/>
      <c r="E36" s="1154"/>
      <c r="F36" s="1395"/>
      <c r="G36" s="1396"/>
      <c r="H36" s="1395"/>
      <c r="I36" s="1397"/>
      <c r="J36" s="1397"/>
      <c r="K36" s="1396"/>
      <c r="L36" s="1395"/>
      <c r="M36" s="1397"/>
      <c r="N36" s="1397"/>
      <c r="O36" s="1397"/>
      <c r="P36" s="1397"/>
      <c r="Q36" s="1396"/>
      <c r="R36" s="1390" t="s">
        <v>1586</v>
      </c>
      <c r="S36" s="1391"/>
      <c r="T36" s="1391"/>
      <c r="U36" s="1392"/>
    </row>
    <row r="37" spans="1:21" ht="15" customHeight="1" x14ac:dyDescent="0.15">
      <c r="A37" s="1317"/>
      <c r="B37" s="1409"/>
      <c r="C37" s="1393" t="s">
        <v>1587</v>
      </c>
      <c r="D37" s="1394"/>
      <c r="E37" s="1154"/>
      <c r="F37" s="1395"/>
      <c r="G37" s="1396"/>
      <c r="H37" s="1395"/>
      <c r="I37" s="1397"/>
      <c r="J37" s="1397"/>
      <c r="K37" s="1396"/>
      <c r="L37" s="1395"/>
      <c r="M37" s="1397"/>
      <c r="N37" s="1397"/>
      <c r="O37" s="1397"/>
      <c r="P37" s="1397"/>
      <c r="Q37" s="1396"/>
      <c r="R37" s="1390" t="s">
        <v>1586</v>
      </c>
      <c r="S37" s="1391"/>
      <c r="T37" s="1391"/>
      <c r="U37" s="1392"/>
    </row>
    <row r="38" spans="1:21" ht="15" customHeight="1" x14ac:dyDescent="0.15">
      <c r="A38" s="1317"/>
      <c r="B38" s="1409"/>
      <c r="C38" s="1393" t="s">
        <v>1588</v>
      </c>
      <c r="D38" s="1394"/>
      <c r="E38" s="1155"/>
      <c r="F38" s="1395"/>
      <c r="G38" s="1396"/>
      <c r="H38" s="1395"/>
      <c r="I38" s="1397"/>
      <c r="J38" s="1397"/>
      <c r="K38" s="1396"/>
      <c r="L38" s="1395"/>
      <c r="M38" s="1397"/>
      <c r="N38" s="1397"/>
      <c r="O38" s="1397"/>
      <c r="P38" s="1397"/>
      <c r="Q38" s="1396"/>
      <c r="R38" s="1390" t="s">
        <v>1586</v>
      </c>
      <c r="S38" s="1391"/>
      <c r="T38" s="1391"/>
      <c r="U38" s="1392"/>
    </row>
    <row r="39" spans="1:21" ht="15" customHeight="1" x14ac:dyDescent="0.15">
      <c r="A39" s="1317"/>
      <c r="B39" s="1409"/>
      <c r="C39" s="1393" t="s">
        <v>1589</v>
      </c>
      <c r="D39" s="1394"/>
      <c r="E39" s="1155"/>
      <c r="F39" s="1395"/>
      <c r="G39" s="1396"/>
      <c r="H39" s="1395"/>
      <c r="I39" s="1397"/>
      <c r="J39" s="1397"/>
      <c r="K39" s="1396"/>
      <c r="L39" s="1395"/>
      <c r="M39" s="1397"/>
      <c r="N39" s="1397"/>
      <c r="O39" s="1397"/>
      <c r="P39" s="1397"/>
      <c r="Q39" s="1396"/>
      <c r="R39" s="1390" t="s">
        <v>1586</v>
      </c>
      <c r="S39" s="1391"/>
      <c r="T39" s="1391"/>
      <c r="U39" s="1392"/>
    </row>
    <row r="40" spans="1:21" ht="15" customHeight="1" x14ac:dyDescent="0.15">
      <c r="A40" s="1317"/>
      <c r="B40" s="1409"/>
      <c r="C40" s="1393" t="s">
        <v>1590</v>
      </c>
      <c r="D40" s="1394"/>
      <c r="E40" s="1155"/>
      <c r="F40" s="1395"/>
      <c r="G40" s="1396"/>
      <c r="H40" s="1395"/>
      <c r="I40" s="1397"/>
      <c r="J40" s="1397"/>
      <c r="K40" s="1396"/>
      <c r="L40" s="1395"/>
      <c r="M40" s="1397"/>
      <c r="N40" s="1397"/>
      <c r="O40" s="1397"/>
      <c r="P40" s="1397"/>
      <c r="Q40" s="1396"/>
      <c r="R40" s="1390" t="s">
        <v>1591</v>
      </c>
      <c r="S40" s="1391"/>
      <c r="T40" s="1391"/>
      <c r="U40" s="1392"/>
    </row>
    <row r="41" spans="1:21" ht="15" customHeight="1" x14ac:dyDescent="0.15">
      <c r="A41" s="1317"/>
      <c r="B41" s="1409"/>
      <c r="C41" s="1393" t="s">
        <v>1592</v>
      </c>
      <c r="D41" s="1394"/>
      <c r="E41" s="1154"/>
      <c r="F41" s="1395"/>
      <c r="G41" s="1396"/>
      <c r="H41" s="1395"/>
      <c r="I41" s="1397"/>
      <c r="J41" s="1397"/>
      <c r="K41" s="1396"/>
      <c r="L41" s="1395"/>
      <c r="M41" s="1397"/>
      <c r="N41" s="1397"/>
      <c r="O41" s="1397"/>
      <c r="P41" s="1397"/>
      <c r="Q41" s="1396"/>
      <c r="R41" s="1390" t="s">
        <v>1593</v>
      </c>
      <c r="S41" s="1391"/>
      <c r="T41" s="1391"/>
      <c r="U41" s="1392"/>
    </row>
    <row r="42" spans="1:21" ht="15" customHeight="1" x14ac:dyDescent="0.15">
      <c r="A42" s="1317"/>
      <c r="B42" s="1409"/>
      <c r="C42" s="1393" t="s">
        <v>1594</v>
      </c>
      <c r="D42" s="1394"/>
      <c r="E42" s="1154"/>
      <c r="F42" s="1395"/>
      <c r="G42" s="1396"/>
      <c r="H42" s="1395"/>
      <c r="I42" s="1397"/>
      <c r="J42" s="1397"/>
      <c r="K42" s="1396"/>
      <c r="L42" s="1395"/>
      <c r="M42" s="1397"/>
      <c r="N42" s="1397"/>
      <c r="O42" s="1397"/>
      <c r="P42" s="1397"/>
      <c r="Q42" s="1396"/>
      <c r="R42" s="1390" t="s">
        <v>1595</v>
      </c>
      <c r="S42" s="1391"/>
      <c r="T42" s="1391"/>
      <c r="U42" s="1392"/>
    </row>
    <row r="43" spans="1:21" ht="15" customHeight="1" x14ac:dyDescent="0.15">
      <c r="A43" s="1317"/>
      <c r="B43" s="1409"/>
      <c r="C43" s="1393" t="s">
        <v>1596</v>
      </c>
      <c r="D43" s="1394"/>
      <c r="E43" s="1155"/>
      <c r="F43" s="1395"/>
      <c r="G43" s="1396"/>
      <c r="H43" s="1395"/>
      <c r="I43" s="1397"/>
      <c r="J43" s="1397"/>
      <c r="K43" s="1396"/>
      <c r="L43" s="1395"/>
      <c r="M43" s="1397"/>
      <c r="N43" s="1397"/>
      <c r="O43" s="1397"/>
      <c r="P43" s="1397"/>
      <c r="Q43" s="1396"/>
      <c r="R43" s="1390" t="s">
        <v>1597</v>
      </c>
      <c r="S43" s="1391"/>
      <c r="T43" s="1391"/>
      <c r="U43" s="1392"/>
    </row>
    <row r="44" spans="1:21" ht="15" customHeight="1" x14ac:dyDescent="0.15">
      <c r="A44" s="1317"/>
      <c r="B44" s="1409"/>
      <c r="C44" s="1393" t="s">
        <v>1598</v>
      </c>
      <c r="D44" s="1373"/>
      <c r="E44" s="1154"/>
      <c r="F44" s="1395"/>
      <c r="G44" s="1396"/>
      <c r="H44" s="1395"/>
      <c r="I44" s="1397"/>
      <c r="J44" s="1397"/>
      <c r="K44" s="1396"/>
      <c r="L44" s="1395"/>
      <c r="M44" s="1397"/>
      <c r="N44" s="1397"/>
      <c r="O44" s="1397"/>
      <c r="P44" s="1397"/>
      <c r="Q44" s="1396"/>
      <c r="R44" s="1390" t="s">
        <v>1599</v>
      </c>
      <c r="S44" s="1391"/>
      <c r="T44" s="1391"/>
      <c r="U44" s="1392"/>
    </row>
    <row r="45" spans="1:21" ht="15" customHeight="1" x14ac:dyDescent="0.15">
      <c r="A45" s="1317"/>
      <c r="B45" s="1409"/>
      <c r="C45" s="1393" t="s">
        <v>1600</v>
      </c>
      <c r="D45" s="1373"/>
      <c r="E45" s="1154"/>
      <c r="F45" s="1395"/>
      <c r="G45" s="1396"/>
      <c r="H45" s="1395"/>
      <c r="I45" s="1397"/>
      <c r="J45" s="1397"/>
      <c r="K45" s="1396"/>
      <c r="L45" s="1395"/>
      <c r="M45" s="1397"/>
      <c r="N45" s="1397"/>
      <c r="O45" s="1397"/>
      <c r="P45" s="1397"/>
      <c r="Q45" s="1396"/>
      <c r="R45" s="1390" t="s">
        <v>1599</v>
      </c>
      <c r="S45" s="1391"/>
      <c r="T45" s="1391"/>
      <c r="U45" s="1392"/>
    </row>
    <row r="46" spans="1:21" ht="15" customHeight="1" x14ac:dyDescent="0.15">
      <c r="A46" s="1317"/>
      <c r="B46" s="1409"/>
      <c r="C46" s="1413" t="s">
        <v>1601</v>
      </c>
      <c r="D46" s="1414"/>
      <c r="E46" s="1155"/>
      <c r="F46" s="1395"/>
      <c r="G46" s="1396"/>
      <c r="H46" s="1395"/>
      <c r="I46" s="1397"/>
      <c r="J46" s="1397"/>
      <c r="K46" s="1396"/>
      <c r="L46" s="1395"/>
      <c r="M46" s="1397"/>
      <c r="N46" s="1397"/>
      <c r="O46" s="1397"/>
      <c r="P46" s="1397"/>
      <c r="Q46" s="1396"/>
      <c r="R46" s="1415" t="s">
        <v>1602</v>
      </c>
      <c r="S46" s="1416"/>
      <c r="T46" s="1416"/>
      <c r="U46" s="1417"/>
    </row>
    <row r="47" spans="1:21" ht="15" customHeight="1" x14ac:dyDescent="0.15">
      <c r="A47" s="1317"/>
      <c r="B47" s="1409"/>
      <c r="C47" s="1393" t="s">
        <v>1603</v>
      </c>
      <c r="D47" s="1373"/>
      <c r="E47" s="1155"/>
      <c r="F47" s="1395"/>
      <c r="G47" s="1396"/>
      <c r="H47" s="1395"/>
      <c r="I47" s="1397"/>
      <c r="J47" s="1397"/>
      <c r="K47" s="1396"/>
      <c r="L47" s="1395"/>
      <c r="M47" s="1397"/>
      <c r="N47" s="1397"/>
      <c r="O47" s="1397"/>
      <c r="P47" s="1397"/>
      <c r="Q47" s="1396"/>
      <c r="R47" s="1415" t="s">
        <v>1604</v>
      </c>
      <c r="S47" s="1416"/>
      <c r="T47" s="1416"/>
      <c r="U47" s="1417"/>
    </row>
    <row r="48" spans="1:21" ht="15" customHeight="1" x14ac:dyDescent="0.15">
      <c r="A48" s="1317"/>
      <c r="B48" s="1409"/>
      <c r="C48" s="1393" t="s">
        <v>1605</v>
      </c>
      <c r="D48" s="1373"/>
      <c r="E48" s="1155"/>
      <c r="F48" s="1395"/>
      <c r="G48" s="1396"/>
      <c r="H48" s="1395"/>
      <c r="I48" s="1397"/>
      <c r="J48" s="1397"/>
      <c r="K48" s="1396"/>
      <c r="L48" s="1395"/>
      <c r="M48" s="1397"/>
      <c r="N48" s="1397"/>
      <c r="O48" s="1397"/>
      <c r="P48" s="1397"/>
      <c r="Q48" s="1396"/>
      <c r="R48" s="1415" t="s">
        <v>1606</v>
      </c>
      <c r="S48" s="1416"/>
      <c r="T48" s="1416"/>
      <c r="U48" s="1417"/>
    </row>
    <row r="49" spans="1:21" ht="15" customHeight="1" x14ac:dyDescent="0.15">
      <c r="A49" s="1317"/>
      <c r="B49" s="1409"/>
      <c r="C49" s="1393" t="s">
        <v>1607</v>
      </c>
      <c r="D49" s="1373"/>
      <c r="E49" s="1155"/>
      <c r="F49" s="1395"/>
      <c r="G49" s="1396"/>
      <c r="H49" s="1395"/>
      <c r="I49" s="1397"/>
      <c r="J49" s="1397"/>
      <c r="K49" s="1396"/>
      <c r="L49" s="1395"/>
      <c r="M49" s="1397"/>
      <c r="N49" s="1397"/>
      <c r="O49" s="1397"/>
      <c r="P49" s="1397"/>
      <c r="Q49" s="1396"/>
      <c r="R49" s="1390" t="s">
        <v>1606</v>
      </c>
      <c r="S49" s="1391"/>
      <c r="T49" s="1391"/>
      <c r="U49" s="1392"/>
    </row>
    <row r="50" spans="1:21" ht="15" customHeight="1" x14ac:dyDescent="0.15">
      <c r="A50" s="1317"/>
      <c r="B50" s="1409"/>
      <c r="C50" s="1393" t="s">
        <v>1608</v>
      </c>
      <c r="D50" s="1373"/>
      <c r="E50" s="1155"/>
      <c r="F50" s="1395"/>
      <c r="G50" s="1396"/>
      <c r="H50" s="1395"/>
      <c r="I50" s="1397"/>
      <c r="J50" s="1397"/>
      <c r="K50" s="1396"/>
      <c r="L50" s="1395"/>
      <c r="M50" s="1397"/>
      <c r="N50" s="1397"/>
      <c r="O50" s="1397"/>
      <c r="P50" s="1397"/>
      <c r="Q50" s="1396"/>
      <c r="R50" s="1415" t="s">
        <v>1609</v>
      </c>
      <c r="S50" s="1416"/>
      <c r="T50" s="1416"/>
      <c r="U50" s="1417"/>
    </row>
    <row r="51" spans="1:21" ht="15" customHeight="1" x14ac:dyDescent="0.15">
      <c r="A51" s="1317"/>
      <c r="B51" s="1409"/>
      <c r="C51" s="1393" t="s">
        <v>1610</v>
      </c>
      <c r="D51" s="1394"/>
      <c r="E51" s="1155"/>
      <c r="F51" s="1395"/>
      <c r="G51" s="1396"/>
      <c r="H51" s="1395"/>
      <c r="I51" s="1397"/>
      <c r="J51" s="1397"/>
      <c r="K51" s="1396"/>
      <c r="L51" s="1395"/>
      <c r="M51" s="1397"/>
      <c r="N51" s="1397"/>
      <c r="O51" s="1397"/>
      <c r="P51" s="1397"/>
      <c r="Q51" s="1396"/>
      <c r="R51" s="1415" t="s">
        <v>1611</v>
      </c>
      <c r="S51" s="1416"/>
      <c r="T51" s="1416"/>
      <c r="U51" s="1417"/>
    </row>
    <row r="52" spans="1:21" ht="15" customHeight="1" x14ac:dyDescent="0.15">
      <c r="A52" s="1317"/>
      <c r="B52" s="1410"/>
      <c r="C52" s="1393" t="s">
        <v>1612</v>
      </c>
      <c r="D52" s="1394"/>
      <c r="E52" s="1155"/>
      <c r="F52" s="1395"/>
      <c r="G52" s="1396"/>
      <c r="H52" s="1395"/>
      <c r="I52" s="1397"/>
      <c r="J52" s="1397"/>
      <c r="K52" s="1396"/>
      <c r="L52" s="1395"/>
      <c r="M52" s="1397"/>
      <c r="N52" s="1397"/>
      <c r="O52" s="1397"/>
      <c r="P52" s="1397"/>
      <c r="Q52" s="1396"/>
      <c r="R52" s="1415" t="s">
        <v>1613</v>
      </c>
      <c r="S52" s="1416"/>
      <c r="T52" s="1416"/>
      <c r="U52" s="1417"/>
    </row>
    <row r="53" spans="1:21" ht="15" customHeight="1" x14ac:dyDescent="0.15">
      <c r="A53" s="1317"/>
      <c r="B53" s="1418" t="s">
        <v>1614</v>
      </c>
      <c r="C53" s="1419"/>
      <c r="D53" s="1420"/>
      <c r="E53" s="1155"/>
      <c r="F53" s="1395"/>
      <c r="G53" s="1396"/>
      <c r="H53" s="1395"/>
      <c r="I53" s="1397"/>
      <c r="J53" s="1397"/>
      <c r="K53" s="1396"/>
      <c r="L53" s="1395"/>
      <c r="M53" s="1397"/>
      <c r="N53" s="1397"/>
      <c r="O53" s="1397"/>
      <c r="P53" s="1397"/>
      <c r="Q53" s="1396"/>
      <c r="R53" s="1415" t="s">
        <v>1615</v>
      </c>
      <c r="S53" s="1416"/>
      <c r="T53" s="1416"/>
      <c r="U53" s="1417"/>
    </row>
    <row r="54" spans="1:21" ht="15" customHeight="1" x14ac:dyDescent="0.15">
      <c r="A54" s="1317"/>
      <c r="B54" s="1422" t="s">
        <v>1616</v>
      </c>
      <c r="C54" s="1393" t="s">
        <v>1617</v>
      </c>
      <c r="D54" s="1372"/>
      <c r="E54" s="1155"/>
      <c r="F54" s="1395"/>
      <c r="G54" s="1396"/>
      <c r="H54" s="1395"/>
      <c r="I54" s="1397"/>
      <c r="J54" s="1397"/>
      <c r="K54" s="1396"/>
      <c r="L54" s="1395"/>
      <c r="M54" s="1397"/>
      <c r="N54" s="1397"/>
      <c r="O54" s="1397"/>
      <c r="P54" s="1397"/>
      <c r="Q54" s="1396"/>
      <c r="R54" s="1415" t="s">
        <v>1618</v>
      </c>
      <c r="S54" s="1416"/>
      <c r="T54" s="1416"/>
      <c r="U54" s="1417"/>
    </row>
    <row r="55" spans="1:21" ht="15" customHeight="1" x14ac:dyDescent="0.15">
      <c r="A55" s="1317"/>
      <c r="B55" s="1422"/>
      <c r="C55" s="1393" t="s">
        <v>1619</v>
      </c>
      <c r="D55" s="1372"/>
      <c r="E55" s="1155"/>
      <c r="F55" s="1395"/>
      <c r="G55" s="1396"/>
      <c r="H55" s="1395"/>
      <c r="I55" s="1397"/>
      <c r="J55" s="1397"/>
      <c r="K55" s="1396"/>
      <c r="L55" s="1395"/>
      <c r="M55" s="1397"/>
      <c r="N55" s="1397"/>
      <c r="O55" s="1397"/>
      <c r="P55" s="1397"/>
      <c r="Q55" s="1396"/>
      <c r="R55" s="1415" t="s">
        <v>1618</v>
      </c>
      <c r="S55" s="1416"/>
      <c r="T55" s="1416"/>
      <c r="U55" s="1417"/>
    </row>
    <row r="56" spans="1:21" ht="15" customHeight="1" x14ac:dyDescent="0.15">
      <c r="A56" s="1317"/>
      <c r="B56" s="1421" t="s">
        <v>1620</v>
      </c>
      <c r="C56" s="1421"/>
      <c r="D56" s="1421"/>
      <c r="E56" s="1155"/>
      <c r="F56" s="1395"/>
      <c r="G56" s="1396"/>
      <c r="H56" s="1395"/>
      <c r="I56" s="1397"/>
      <c r="J56" s="1397"/>
      <c r="K56" s="1396"/>
      <c r="L56" s="1395"/>
      <c r="M56" s="1397"/>
      <c r="N56" s="1397"/>
      <c r="O56" s="1397"/>
      <c r="P56" s="1397"/>
      <c r="Q56" s="1396"/>
      <c r="R56" s="1415" t="s">
        <v>1621</v>
      </c>
      <c r="S56" s="1416"/>
      <c r="T56" s="1416"/>
      <c r="U56" s="1417"/>
    </row>
    <row r="57" spans="1:21" ht="15" customHeight="1" x14ac:dyDescent="0.15">
      <c r="A57" s="1317"/>
      <c r="B57" s="1434" t="s">
        <v>1622</v>
      </c>
      <c r="C57" s="1393" t="s">
        <v>1623</v>
      </c>
      <c r="D57" s="1373"/>
      <c r="E57" s="1154"/>
      <c r="F57" s="1395"/>
      <c r="G57" s="1396"/>
      <c r="H57" s="1395"/>
      <c r="I57" s="1397"/>
      <c r="J57" s="1397"/>
      <c r="K57" s="1396"/>
      <c r="L57" s="1395"/>
      <c r="M57" s="1397"/>
      <c r="N57" s="1397"/>
      <c r="O57" s="1397"/>
      <c r="P57" s="1397"/>
      <c r="Q57" s="1396"/>
      <c r="R57" s="1415" t="s">
        <v>1624</v>
      </c>
      <c r="S57" s="1416"/>
      <c r="T57" s="1416"/>
      <c r="U57" s="1417"/>
    </row>
    <row r="58" spans="1:21" ht="15" customHeight="1" x14ac:dyDescent="0.15">
      <c r="A58" s="1317"/>
      <c r="B58" s="1435"/>
      <c r="C58" s="1393" t="s">
        <v>1625</v>
      </c>
      <c r="D58" s="1373"/>
      <c r="E58" s="1154"/>
      <c r="F58" s="1395"/>
      <c r="G58" s="1396"/>
      <c r="H58" s="1395"/>
      <c r="I58" s="1397"/>
      <c r="J58" s="1397"/>
      <c r="K58" s="1396"/>
      <c r="L58" s="1395"/>
      <c r="M58" s="1397"/>
      <c r="N58" s="1397"/>
      <c r="O58" s="1397"/>
      <c r="P58" s="1397"/>
      <c r="Q58" s="1396"/>
      <c r="R58" s="1415" t="s">
        <v>1626</v>
      </c>
      <c r="S58" s="1416"/>
      <c r="T58" s="1416"/>
      <c r="U58" s="1417"/>
    </row>
    <row r="59" spans="1:21" ht="15" customHeight="1" x14ac:dyDescent="0.15">
      <c r="A59" s="1317"/>
      <c r="B59" s="1435"/>
      <c r="C59" s="1393" t="s">
        <v>1627</v>
      </c>
      <c r="D59" s="1373"/>
      <c r="E59" s="1155"/>
      <c r="F59" s="1395"/>
      <c r="G59" s="1396"/>
      <c r="H59" s="1395"/>
      <c r="I59" s="1397"/>
      <c r="J59" s="1397"/>
      <c r="K59" s="1396"/>
      <c r="L59" s="1395"/>
      <c r="M59" s="1397"/>
      <c r="N59" s="1397"/>
      <c r="O59" s="1397"/>
      <c r="P59" s="1397"/>
      <c r="Q59" s="1396"/>
      <c r="R59" s="1415" t="s">
        <v>1628</v>
      </c>
      <c r="S59" s="1416"/>
      <c r="T59" s="1416"/>
      <c r="U59" s="1417"/>
    </row>
    <row r="60" spans="1:21" ht="15" customHeight="1" x14ac:dyDescent="0.15">
      <c r="A60" s="1317"/>
      <c r="B60" s="1436"/>
      <c r="C60" s="1393" t="s">
        <v>1629</v>
      </c>
      <c r="D60" s="1373"/>
      <c r="E60" s="1155"/>
      <c r="F60" s="1395"/>
      <c r="G60" s="1396"/>
      <c r="H60" s="1395"/>
      <c r="I60" s="1397"/>
      <c r="J60" s="1397"/>
      <c r="K60" s="1396"/>
      <c r="L60" s="1395"/>
      <c r="M60" s="1397"/>
      <c r="N60" s="1397"/>
      <c r="O60" s="1397"/>
      <c r="P60" s="1397"/>
      <c r="Q60" s="1396"/>
      <c r="R60" s="1415" t="s">
        <v>1630</v>
      </c>
      <c r="S60" s="1416"/>
      <c r="T60" s="1416"/>
      <c r="U60" s="1417"/>
    </row>
    <row r="61" spans="1:21" ht="15" customHeight="1" x14ac:dyDescent="0.15">
      <c r="A61" s="1317"/>
      <c r="B61" s="1418" t="s">
        <v>1631</v>
      </c>
      <c r="C61" s="1419"/>
      <c r="D61" s="1420"/>
      <c r="E61" s="1155"/>
      <c r="F61" s="1395"/>
      <c r="G61" s="1396"/>
      <c r="H61" s="1395"/>
      <c r="I61" s="1397"/>
      <c r="J61" s="1397"/>
      <c r="K61" s="1396"/>
      <c r="L61" s="1395"/>
      <c r="M61" s="1397"/>
      <c r="N61" s="1397"/>
      <c r="O61" s="1397"/>
      <c r="P61" s="1397"/>
      <c r="Q61" s="1396"/>
      <c r="R61" s="1428" t="s">
        <v>1632</v>
      </c>
      <c r="S61" s="1429"/>
      <c r="T61" s="1429"/>
      <c r="U61" s="1430"/>
    </row>
    <row r="62" spans="1:21" ht="15" customHeight="1" x14ac:dyDescent="0.15">
      <c r="A62" s="1318"/>
      <c r="B62" s="1418" t="s">
        <v>1633</v>
      </c>
      <c r="C62" s="1419"/>
      <c r="D62" s="1420"/>
      <c r="E62" s="1155"/>
      <c r="F62" s="1395"/>
      <c r="G62" s="1396"/>
      <c r="H62" s="1395"/>
      <c r="I62" s="1397"/>
      <c r="J62" s="1397"/>
      <c r="K62" s="1396"/>
      <c r="L62" s="1395"/>
      <c r="M62" s="1397"/>
      <c r="N62" s="1397"/>
      <c r="O62" s="1397"/>
      <c r="P62" s="1397"/>
      <c r="Q62" s="1396"/>
      <c r="R62" s="1424" t="s">
        <v>1621</v>
      </c>
      <c r="S62" s="1424"/>
      <c r="T62" s="1424"/>
      <c r="U62" s="1424"/>
    </row>
    <row r="63" spans="1:21" ht="15" customHeight="1" x14ac:dyDescent="0.15">
      <c r="A63" s="1425" t="s">
        <v>1634</v>
      </c>
      <c r="B63" s="1426"/>
      <c r="C63" s="1426"/>
      <c r="D63" s="1426"/>
      <c r="E63" s="1426"/>
      <c r="F63" s="1426"/>
      <c r="G63" s="1427"/>
      <c r="H63" s="1156"/>
      <c r="I63" s="602"/>
      <c r="J63" s="602"/>
      <c r="K63" s="602"/>
      <c r="L63" s="602"/>
      <c r="M63" s="602"/>
      <c r="N63" s="603"/>
      <c r="O63" s="603"/>
      <c r="P63" s="603"/>
      <c r="Q63" s="1134"/>
      <c r="R63" s="1157"/>
      <c r="S63" s="1157"/>
      <c r="T63" s="1157"/>
      <c r="U63" s="1157"/>
    </row>
    <row r="64" spans="1:21" ht="15" customHeight="1" x14ac:dyDescent="0.15">
      <c r="A64" s="1131" t="s">
        <v>1635</v>
      </c>
      <c r="B64" s="1131"/>
      <c r="C64" s="1131"/>
      <c r="D64" s="1131"/>
      <c r="E64" s="1131"/>
      <c r="F64" s="1131"/>
      <c r="G64" s="1131"/>
      <c r="H64" s="1131"/>
      <c r="I64" s="1131"/>
      <c r="J64" s="1131"/>
      <c r="K64" s="1131"/>
      <c r="L64" s="1131"/>
      <c r="M64" s="1131"/>
      <c r="N64" s="1131"/>
      <c r="O64" s="1131"/>
      <c r="P64" s="1131"/>
      <c r="Q64" s="1131"/>
      <c r="R64" s="1131"/>
      <c r="S64" s="1131"/>
      <c r="T64" s="1131"/>
      <c r="U64" s="1131"/>
    </row>
    <row r="65" spans="1:21" ht="27" customHeight="1" x14ac:dyDescent="0.15">
      <c r="A65" s="1158">
        <v>1</v>
      </c>
      <c r="B65" s="1431" t="s">
        <v>1636</v>
      </c>
      <c r="C65" s="1431"/>
      <c r="D65" s="1431"/>
      <c r="E65" s="1431"/>
      <c r="F65" s="1431"/>
      <c r="G65" s="1431"/>
      <c r="H65" s="1431"/>
      <c r="I65" s="1431"/>
      <c r="J65" s="1431"/>
      <c r="K65" s="1431"/>
      <c r="L65" s="1431"/>
      <c r="M65" s="1431"/>
      <c r="N65" s="1431"/>
      <c r="O65" s="1431"/>
      <c r="P65" s="1431"/>
      <c r="Q65" s="1431"/>
      <c r="R65" s="1431"/>
      <c r="S65" s="1431"/>
      <c r="T65" s="1431"/>
      <c r="U65" s="1431"/>
    </row>
    <row r="66" spans="1:21" ht="39" customHeight="1" x14ac:dyDescent="0.15">
      <c r="A66" s="1158">
        <v>2</v>
      </c>
      <c r="B66" s="1423" t="s">
        <v>1637</v>
      </c>
      <c r="C66" s="1423"/>
      <c r="D66" s="1423"/>
      <c r="E66" s="1423"/>
      <c r="F66" s="1423"/>
      <c r="G66" s="1423"/>
      <c r="H66" s="1423"/>
      <c r="I66" s="1423"/>
      <c r="J66" s="1423"/>
      <c r="K66" s="1423"/>
      <c r="L66" s="1423"/>
      <c r="M66" s="1423"/>
      <c r="N66" s="1423"/>
      <c r="O66" s="1423"/>
      <c r="P66" s="1423"/>
      <c r="Q66" s="1423"/>
      <c r="R66" s="1423"/>
      <c r="S66" s="1423"/>
      <c r="T66" s="1423"/>
      <c r="U66" s="1423"/>
    </row>
    <row r="67" spans="1:21" ht="27" customHeight="1" x14ac:dyDescent="0.15">
      <c r="A67" s="1158">
        <v>3</v>
      </c>
      <c r="B67" s="1432" t="s">
        <v>1638</v>
      </c>
      <c r="C67" s="1433"/>
      <c r="D67" s="1433"/>
      <c r="E67" s="1433"/>
      <c r="F67" s="1433"/>
      <c r="G67" s="1433"/>
      <c r="H67" s="1433"/>
      <c r="I67" s="1433"/>
      <c r="J67" s="1433"/>
      <c r="K67" s="1433"/>
      <c r="L67" s="1433"/>
      <c r="M67" s="1433"/>
      <c r="N67" s="1433"/>
      <c r="O67" s="1433"/>
      <c r="P67" s="1433"/>
      <c r="Q67" s="1433"/>
      <c r="R67" s="1433"/>
      <c r="S67" s="1433"/>
      <c r="T67" s="1433"/>
      <c r="U67" s="1433"/>
    </row>
    <row r="68" spans="1:21" ht="27" customHeight="1" x14ac:dyDescent="0.15">
      <c r="A68" s="1158">
        <v>4</v>
      </c>
      <c r="B68" s="1432" t="s">
        <v>1639</v>
      </c>
      <c r="C68" s="1433"/>
      <c r="D68" s="1433"/>
      <c r="E68" s="1433"/>
      <c r="F68" s="1433"/>
      <c r="G68" s="1433"/>
      <c r="H68" s="1433"/>
      <c r="I68" s="1433"/>
      <c r="J68" s="1433"/>
      <c r="K68" s="1433"/>
      <c r="L68" s="1433"/>
      <c r="M68" s="1433"/>
      <c r="N68" s="1433"/>
      <c r="O68" s="1433"/>
      <c r="P68" s="1433"/>
      <c r="Q68" s="1433"/>
      <c r="R68" s="1433"/>
      <c r="S68" s="1433"/>
      <c r="T68" s="1433"/>
      <c r="U68" s="1433"/>
    </row>
    <row r="69" spans="1:21" ht="27" customHeight="1" x14ac:dyDescent="0.15">
      <c r="A69" s="1158">
        <v>5</v>
      </c>
      <c r="B69" s="1423" t="s">
        <v>1640</v>
      </c>
      <c r="C69" s="1423"/>
      <c r="D69" s="1423"/>
      <c r="E69" s="1423"/>
      <c r="F69" s="1423"/>
      <c r="G69" s="1423"/>
      <c r="H69" s="1423"/>
      <c r="I69" s="1423"/>
      <c r="J69" s="1423"/>
      <c r="K69" s="1423"/>
      <c r="L69" s="1423"/>
      <c r="M69" s="1423"/>
      <c r="N69" s="1423"/>
      <c r="O69" s="1423"/>
      <c r="P69" s="1423"/>
      <c r="Q69" s="1423"/>
      <c r="R69" s="1423"/>
      <c r="S69" s="1423"/>
      <c r="T69" s="1423"/>
      <c r="U69" s="1423"/>
    </row>
  </sheetData>
  <mergeCells count="199">
    <mergeCell ref="C59:D59"/>
    <mergeCell ref="F59:G59"/>
    <mergeCell ref="H59:K59"/>
    <mergeCell ref="L59:Q59"/>
    <mergeCell ref="R59:U59"/>
    <mergeCell ref="B57:B60"/>
    <mergeCell ref="L57:Q57"/>
    <mergeCell ref="R57:U57"/>
    <mergeCell ref="C58:D58"/>
    <mergeCell ref="F58:G58"/>
    <mergeCell ref="H58:K58"/>
    <mergeCell ref="L58:Q58"/>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7:D57"/>
    <mergeCell ref="F57:G57"/>
    <mergeCell ref="H57:K57"/>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9"/>
  <dataValidations count="5">
    <dataValidation type="list" allowBlank="1" showInputMessage="1" showErrorMessage="1" sqref="E5:F5" xr:uid="{F2C3497F-9D85-461C-BE1C-175BFF94B485}">
      <formula1>"指定,指定更新,指定変更"</formula1>
    </dataValidation>
    <dataValidation type="list" allowBlank="1" showInputMessage="1" showErrorMessage="1" sqref="E45 E36:E37 E41:E42 F33 E57:E58 F36:K62" xr:uid="{F2D284E8-8D0C-418E-9A71-ACEAA3DB0663}">
      <formula1>"○"</formula1>
    </dataValidation>
    <dataValidation type="list" allowBlank="1" showInputMessage="1" showErrorMessage="1" sqref="E44" xr:uid="{2DADFE1E-62A2-4D60-93EA-D7C147507976}">
      <formula1>"　,○"</formula1>
    </dataValidation>
    <dataValidation type="list" allowBlank="1" showInputMessage="1" showErrorMessage="1" sqref="H18 H26 H31" xr:uid="{3C32EA36-8866-438C-A986-529B36FE8D0E}">
      <formula1>"市,郡,区"</formula1>
    </dataValidation>
    <dataValidation type="list" allowBlank="1" showInputMessage="1" showErrorMessage="1" sqref="E18 E26 E31" xr:uid="{E482833F-78A6-4DEF-AC4F-05D1215D80E0}">
      <formula1>"都,道,府,県"</formula1>
    </dataValidation>
  </dataValidations>
  <printOptions horizontalCentered="1"/>
  <pageMargins left="0.19685039370078741" right="0.19685039370078741" top="0.39370078740157483" bottom="0.19685039370078741" header="0.31496062992125984" footer="0.19685039370078741"/>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6A81B-198C-45A8-98DA-6103E92100BA}">
  <dimension ref="A1:I15"/>
  <sheetViews>
    <sheetView view="pageBreakPreview" zoomScale="90" zoomScaleNormal="100" zoomScaleSheetLayoutView="90" workbookViewId="0">
      <selection activeCell="B4" sqref="B4:G4"/>
    </sheetView>
  </sheetViews>
  <sheetFormatPr defaultRowHeight="13.5" x14ac:dyDescent="0.15"/>
  <cols>
    <col min="1" max="1" width="0.75" style="781" customWidth="1"/>
    <col min="2" max="2" width="24.25" style="781" customWidth="1"/>
    <col min="3" max="3" width="4" style="781" customWidth="1"/>
    <col min="4" max="6" width="20.125" style="781" customWidth="1"/>
    <col min="7" max="7" width="3.125" style="781" customWidth="1"/>
    <col min="8" max="8" width="1.25" style="781" customWidth="1"/>
    <col min="9" max="9" width="2.5" style="781" customWidth="1"/>
    <col min="10" max="10" width="9" style="781"/>
    <col min="11" max="11" width="14" style="781" customWidth="1"/>
    <col min="12" max="256" width="9" style="781"/>
    <col min="257" max="257" width="0.75" style="781" customWidth="1"/>
    <col min="258" max="258" width="24.25" style="781" customWidth="1"/>
    <col min="259" max="259" width="4" style="781" customWidth="1"/>
    <col min="260" max="262" width="20.125" style="781" customWidth="1"/>
    <col min="263" max="263" width="3.125" style="781" customWidth="1"/>
    <col min="264" max="264" width="3.75" style="781" customWidth="1"/>
    <col min="265" max="265" width="2.5" style="781" customWidth="1"/>
    <col min="266" max="266" width="9" style="781"/>
    <col min="267" max="267" width="14" style="781" customWidth="1"/>
    <col min="268" max="512" width="9" style="781"/>
    <col min="513" max="513" width="0.75" style="781" customWidth="1"/>
    <col min="514" max="514" width="24.25" style="781" customWidth="1"/>
    <col min="515" max="515" width="4" style="781" customWidth="1"/>
    <col min="516" max="518" width="20.125" style="781" customWidth="1"/>
    <col min="519" max="519" width="3.125" style="781" customWidth="1"/>
    <col min="520" max="520" width="3.75" style="781" customWidth="1"/>
    <col min="521" max="521" width="2.5" style="781" customWidth="1"/>
    <col min="522" max="522" width="9" style="781"/>
    <col min="523" max="523" width="14" style="781" customWidth="1"/>
    <col min="524" max="768" width="9" style="781"/>
    <col min="769" max="769" width="0.75" style="781" customWidth="1"/>
    <col min="770" max="770" width="24.25" style="781" customWidth="1"/>
    <col min="771" max="771" width="4" style="781" customWidth="1"/>
    <col min="772" max="774" width="20.125" style="781" customWidth="1"/>
    <col min="775" max="775" width="3.125" style="781" customWidth="1"/>
    <col min="776" max="776" width="3.75" style="781" customWidth="1"/>
    <col min="777" max="777" width="2.5" style="781" customWidth="1"/>
    <col min="778" max="778" width="9" style="781"/>
    <col min="779" max="779" width="14" style="781" customWidth="1"/>
    <col min="780" max="1024" width="9" style="781"/>
    <col min="1025" max="1025" width="0.75" style="781" customWidth="1"/>
    <col min="1026" max="1026" width="24.25" style="781" customWidth="1"/>
    <col min="1027" max="1027" width="4" style="781" customWidth="1"/>
    <col min="1028" max="1030" width="20.125" style="781" customWidth="1"/>
    <col min="1031" max="1031" width="3.125" style="781" customWidth="1"/>
    <col min="1032" max="1032" width="3.75" style="781" customWidth="1"/>
    <col min="1033" max="1033" width="2.5" style="781" customWidth="1"/>
    <col min="1034" max="1034" width="9" style="781"/>
    <col min="1035" max="1035" width="14" style="781" customWidth="1"/>
    <col min="1036" max="1280" width="9" style="781"/>
    <col min="1281" max="1281" width="0.75" style="781" customWidth="1"/>
    <col min="1282" max="1282" width="24.25" style="781" customWidth="1"/>
    <col min="1283" max="1283" width="4" style="781" customWidth="1"/>
    <col min="1284" max="1286" width="20.125" style="781" customWidth="1"/>
    <col min="1287" max="1287" width="3.125" style="781" customWidth="1"/>
    <col min="1288" max="1288" width="3.75" style="781" customWidth="1"/>
    <col min="1289" max="1289" width="2.5" style="781" customWidth="1"/>
    <col min="1290" max="1290" width="9" style="781"/>
    <col min="1291" max="1291" width="14" style="781" customWidth="1"/>
    <col min="1292" max="1536" width="9" style="781"/>
    <col min="1537" max="1537" width="0.75" style="781" customWidth="1"/>
    <col min="1538" max="1538" width="24.25" style="781" customWidth="1"/>
    <col min="1539" max="1539" width="4" style="781" customWidth="1"/>
    <col min="1540" max="1542" width="20.125" style="781" customWidth="1"/>
    <col min="1543" max="1543" width="3.125" style="781" customWidth="1"/>
    <col min="1544" max="1544" width="3.75" style="781" customWidth="1"/>
    <col min="1545" max="1545" width="2.5" style="781" customWidth="1"/>
    <col min="1546" max="1546" width="9" style="781"/>
    <col min="1547" max="1547" width="14" style="781" customWidth="1"/>
    <col min="1548" max="1792" width="9" style="781"/>
    <col min="1793" max="1793" width="0.75" style="781" customWidth="1"/>
    <col min="1794" max="1794" width="24.25" style="781" customWidth="1"/>
    <col min="1795" max="1795" width="4" style="781" customWidth="1"/>
    <col min="1796" max="1798" width="20.125" style="781" customWidth="1"/>
    <col min="1799" max="1799" width="3.125" style="781" customWidth="1"/>
    <col min="1800" max="1800" width="3.75" style="781" customWidth="1"/>
    <col min="1801" max="1801" width="2.5" style="781" customWidth="1"/>
    <col min="1802" max="1802" width="9" style="781"/>
    <col min="1803" max="1803" width="14" style="781" customWidth="1"/>
    <col min="1804" max="2048" width="9" style="781"/>
    <col min="2049" max="2049" width="0.75" style="781" customWidth="1"/>
    <col min="2050" max="2050" width="24.25" style="781" customWidth="1"/>
    <col min="2051" max="2051" width="4" style="781" customWidth="1"/>
    <col min="2052" max="2054" width="20.125" style="781" customWidth="1"/>
    <col min="2055" max="2055" width="3.125" style="781" customWidth="1"/>
    <col min="2056" max="2056" width="3.75" style="781" customWidth="1"/>
    <col min="2057" max="2057" width="2.5" style="781" customWidth="1"/>
    <col min="2058" max="2058" width="9" style="781"/>
    <col min="2059" max="2059" width="14" style="781" customWidth="1"/>
    <col min="2060" max="2304" width="9" style="781"/>
    <col min="2305" max="2305" width="0.75" style="781" customWidth="1"/>
    <col min="2306" max="2306" width="24.25" style="781" customWidth="1"/>
    <col min="2307" max="2307" width="4" style="781" customWidth="1"/>
    <col min="2308" max="2310" width="20.125" style="781" customWidth="1"/>
    <col min="2311" max="2311" width="3.125" style="781" customWidth="1"/>
    <col min="2312" max="2312" width="3.75" style="781" customWidth="1"/>
    <col min="2313" max="2313" width="2.5" style="781" customWidth="1"/>
    <col min="2314" max="2314" width="9" style="781"/>
    <col min="2315" max="2315" width="14" style="781" customWidth="1"/>
    <col min="2316" max="2560" width="9" style="781"/>
    <col min="2561" max="2561" width="0.75" style="781" customWidth="1"/>
    <col min="2562" max="2562" width="24.25" style="781" customWidth="1"/>
    <col min="2563" max="2563" width="4" style="781" customWidth="1"/>
    <col min="2564" max="2566" width="20.125" style="781" customWidth="1"/>
    <col min="2567" max="2567" width="3.125" style="781" customWidth="1"/>
    <col min="2568" max="2568" width="3.75" style="781" customWidth="1"/>
    <col min="2569" max="2569" width="2.5" style="781" customWidth="1"/>
    <col min="2570" max="2570" width="9" style="781"/>
    <col min="2571" max="2571" width="14" style="781" customWidth="1"/>
    <col min="2572" max="2816" width="9" style="781"/>
    <col min="2817" max="2817" width="0.75" style="781" customWidth="1"/>
    <col min="2818" max="2818" width="24.25" style="781" customWidth="1"/>
    <col min="2819" max="2819" width="4" style="781" customWidth="1"/>
    <col min="2820" max="2822" width="20.125" style="781" customWidth="1"/>
    <col min="2823" max="2823" width="3.125" style="781" customWidth="1"/>
    <col min="2824" max="2824" width="3.75" style="781" customWidth="1"/>
    <col min="2825" max="2825" width="2.5" style="781" customWidth="1"/>
    <col min="2826" max="2826" width="9" style="781"/>
    <col min="2827" max="2827" width="14" style="781" customWidth="1"/>
    <col min="2828" max="3072" width="9" style="781"/>
    <col min="3073" max="3073" width="0.75" style="781" customWidth="1"/>
    <col min="3074" max="3074" width="24.25" style="781" customWidth="1"/>
    <col min="3075" max="3075" width="4" style="781" customWidth="1"/>
    <col min="3076" max="3078" width="20.125" style="781" customWidth="1"/>
    <col min="3079" max="3079" width="3.125" style="781" customWidth="1"/>
    <col min="3080" max="3080" width="3.75" style="781" customWidth="1"/>
    <col min="3081" max="3081" width="2.5" style="781" customWidth="1"/>
    <col min="3082" max="3082" width="9" style="781"/>
    <col min="3083" max="3083" width="14" style="781" customWidth="1"/>
    <col min="3084" max="3328" width="9" style="781"/>
    <col min="3329" max="3329" width="0.75" style="781" customWidth="1"/>
    <col min="3330" max="3330" width="24.25" style="781" customWidth="1"/>
    <col min="3331" max="3331" width="4" style="781" customWidth="1"/>
    <col min="3332" max="3334" width="20.125" style="781" customWidth="1"/>
    <col min="3335" max="3335" width="3.125" style="781" customWidth="1"/>
    <col min="3336" max="3336" width="3.75" style="781" customWidth="1"/>
    <col min="3337" max="3337" width="2.5" style="781" customWidth="1"/>
    <col min="3338" max="3338" width="9" style="781"/>
    <col min="3339" max="3339" width="14" style="781" customWidth="1"/>
    <col min="3340" max="3584" width="9" style="781"/>
    <col min="3585" max="3585" width="0.75" style="781" customWidth="1"/>
    <col min="3586" max="3586" width="24.25" style="781" customWidth="1"/>
    <col min="3587" max="3587" width="4" style="781" customWidth="1"/>
    <col min="3588" max="3590" width="20.125" style="781" customWidth="1"/>
    <col min="3591" max="3591" width="3.125" style="781" customWidth="1"/>
    <col min="3592" max="3592" width="3.75" style="781" customWidth="1"/>
    <col min="3593" max="3593" width="2.5" style="781" customWidth="1"/>
    <col min="3594" max="3594" width="9" style="781"/>
    <col min="3595" max="3595" width="14" style="781" customWidth="1"/>
    <col min="3596" max="3840" width="9" style="781"/>
    <col min="3841" max="3841" width="0.75" style="781" customWidth="1"/>
    <col min="3842" max="3842" width="24.25" style="781" customWidth="1"/>
    <col min="3843" max="3843" width="4" style="781" customWidth="1"/>
    <col min="3844" max="3846" width="20.125" style="781" customWidth="1"/>
    <col min="3847" max="3847" width="3.125" style="781" customWidth="1"/>
    <col min="3848" max="3848" width="3.75" style="781" customWidth="1"/>
    <col min="3849" max="3849" width="2.5" style="781" customWidth="1"/>
    <col min="3850" max="3850" width="9" style="781"/>
    <col min="3851" max="3851" width="14" style="781" customWidth="1"/>
    <col min="3852" max="4096" width="9" style="781"/>
    <col min="4097" max="4097" width="0.75" style="781" customWidth="1"/>
    <col min="4098" max="4098" width="24.25" style="781" customWidth="1"/>
    <col min="4099" max="4099" width="4" style="781" customWidth="1"/>
    <col min="4100" max="4102" width="20.125" style="781" customWidth="1"/>
    <col min="4103" max="4103" width="3.125" style="781" customWidth="1"/>
    <col min="4104" max="4104" width="3.75" style="781" customWidth="1"/>
    <col min="4105" max="4105" width="2.5" style="781" customWidth="1"/>
    <col min="4106" max="4106" width="9" style="781"/>
    <col min="4107" max="4107" width="14" style="781" customWidth="1"/>
    <col min="4108" max="4352" width="9" style="781"/>
    <col min="4353" max="4353" width="0.75" style="781" customWidth="1"/>
    <col min="4354" max="4354" width="24.25" style="781" customWidth="1"/>
    <col min="4355" max="4355" width="4" style="781" customWidth="1"/>
    <col min="4356" max="4358" width="20.125" style="781" customWidth="1"/>
    <col min="4359" max="4359" width="3.125" style="781" customWidth="1"/>
    <col min="4360" max="4360" width="3.75" style="781" customWidth="1"/>
    <col min="4361" max="4361" width="2.5" style="781" customWidth="1"/>
    <col min="4362" max="4362" width="9" style="781"/>
    <col min="4363" max="4363" width="14" style="781" customWidth="1"/>
    <col min="4364" max="4608" width="9" style="781"/>
    <col min="4609" max="4609" width="0.75" style="781" customWidth="1"/>
    <col min="4610" max="4610" width="24.25" style="781" customWidth="1"/>
    <col min="4611" max="4611" width="4" style="781" customWidth="1"/>
    <col min="4612" max="4614" width="20.125" style="781" customWidth="1"/>
    <col min="4615" max="4615" width="3.125" style="781" customWidth="1"/>
    <col min="4616" max="4616" width="3.75" style="781" customWidth="1"/>
    <col min="4617" max="4617" width="2.5" style="781" customWidth="1"/>
    <col min="4618" max="4618" width="9" style="781"/>
    <col min="4619" max="4619" width="14" style="781" customWidth="1"/>
    <col min="4620" max="4864" width="9" style="781"/>
    <col min="4865" max="4865" width="0.75" style="781" customWidth="1"/>
    <col min="4866" max="4866" width="24.25" style="781" customWidth="1"/>
    <col min="4867" max="4867" width="4" style="781" customWidth="1"/>
    <col min="4868" max="4870" width="20.125" style="781" customWidth="1"/>
    <col min="4871" max="4871" width="3.125" style="781" customWidth="1"/>
    <col min="4872" max="4872" width="3.75" style="781" customWidth="1"/>
    <col min="4873" max="4873" width="2.5" style="781" customWidth="1"/>
    <col min="4874" max="4874" width="9" style="781"/>
    <col min="4875" max="4875" width="14" style="781" customWidth="1"/>
    <col min="4876" max="5120" width="9" style="781"/>
    <col min="5121" max="5121" width="0.75" style="781" customWidth="1"/>
    <col min="5122" max="5122" width="24.25" style="781" customWidth="1"/>
    <col min="5123" max="5123" width="4" style="781" customWidth="1"/>
    <col min="5124" max="5126" width="20.125" style="781" customWidth="1"/>
    <col min="5127" max="5127" width="3.125" style="781" customWidth="1"/>
    <col min="5128" max="5128" width="3.75" style="781" customWidth="1"/>
    <col min="5129" max="5129" width="2.5" style="781" customWidth="1"/>
    <col min="5130" max="5130" width="9" style="781"/>
    <col min="5131" max="5131" width="14" style="781" customWidth="1"/>
    <col min="5132" max="5376" width="9" style="781"/>
    <col min="5377" max="5377" width="0.75" style="781" customWidth="1"/>
    <col min="5378" max="5378" width="24.25" style="781" customWidth="1"/>
    <col min="5379" max="5379" width="4" style="781" customWidth="1"/>
    <col min="5380" max="5382" width="20.125" style="781" customWidth="1"/>
    <col min="5383" max="5383" width="3.125" style="781" customWidth="1"/>
    <col min="5384" max="5384" width="3.75" style="781" customWidth="1"/>
    <col min="5385" max="5385" width="2.5" style="781" customWidth="1"/>
    <col min="5386" max="5386" width="9" style="781"/>
    <col min="5387" max="5387" width="14" style="781" customWidth="1"/>
    <col min="5388" max="5632" width="9" style="781"/>
    <col min="5633" max="5633" width="0.75" style="781" customWidth="1"/>
    <col min="5634" max="5634" width="24.25" style="781" customWidth="1"/>
    <col min="5635" max="5635" width="4" style="781" customWidth="1"/>
    <col min="5636" max="5638" width="20.125" style="781" customWidth="1"/>
    <col min="5639" max="5639" width="3.125" style="781" customWidth="1"/>
    <col min="5640" max="5640" width="3.75" style="781" customWidth="1"/>
    <col min="5641" max="5641" width="2.5" style="781" customWidth="1"/>
    <col min="5642" max="5642" width="9" style="781"/>
    <col min="5643" max="5643" width="14" style="781" customWidth="1"/>
    <col min="5644" max="5888" width="9" style="781"/>
    <col min="5889" max="5889" width="0.75" style="781" customWidth="1"/>
    <col min="5890" max="5890" width="24.25" style="781" customWidth="1"/>
    <col min="5891" max="5891" width="4" style="781" customWidth="1"/>
    <col min="5892" max="5894" width="20.125" style="781" customWidth="1"/>
    <col min="5895" max="5895" width="3.125" style="781" customWidth="1"/>
    <col min="5896" max="5896" width="3.75" style="781" customWidth="1"/>
    <col min="5897" max="5897" width="2.5" style="781" customWidth="1"/>
    <col min="5898" max="5898" width="9" style="781"/>
    <col min="5899" max="5899" width="14" style="781" customWidth="1"/>
    <col min="5900" max="6144" width="9" style="781"/>
    <col min="6145" max="6145" width="0.75" style="781" customWidth="1"/>
    <col min="6146" max="6146" width="24.25" style="781" customWidth="1"/>
    <col min="6147" max="6147" width="4" style="781" customWidth="1"/>
    <col min="6148" max="6150" width="20.125" style="781" customWidth="1"/>
    <col min="6151" max="6151" width="3.125" style="781" customWidth="1"/>
    <col min="6152" max="6152" width="3.75" style="781" customWidth="1"/>
    <col min="6153" max="6153" width="2.5" style="781" customWidth="1"/>
    <col min="6154" max="6154" width="9" style="781"/>
    <col min="6155" max="6155" width="14" style="781" customWidth="1"/>
    <col min="6156" max="6400" width="9" style="781"/>
    <col min="6401" max="6401" width="0.75" style="781" customWidth="1"/>
    <col min="6402" max="6402" width="24.25" style="781" customWidth="1"/>
    <col min="6403" max="6403" width="4" style="781" customWidth="1"/>
    <col min="6404" max="6406" width="20.125" style="781" customWidth="1"/>
    <col min="6407" max="6407" width="3.125" style="781" customWidth="1"/>
    <col min="6408" max="6408" width="3.75" style="781" customWidth="1"/>
    <col min="6409" max="6409" width="2.5" style="781" customWidth="1"/>
    <col min="6410" max="6410" width="9" style="781"/>
    <col min="6411" max="6411" width="14" style="781" customWidth="1"/>
    <col min="6412" max="6656" width="9" style="781"/>
    <col min="6657" max="6657" width="0.75" style="781" customWidth="1"/>
    <col min="6658" max="6658" width="24.25" style="781" customWidth="1"/>
    <col min="6659" max="6659" width="4" style="781" customWidth="1"/>
    <col min="6660" max="6662" width="20.125" style="781" customWidth="1"/>
    <col min="6663" max="6663" width="3.125" style="781" customWidth="1"/>
    <col min="6664" max="6664" width="3.75" style="781" customWidth="1"/>
    <col min="6665" max="6665" width="2.5" style="781" customWidth="1"/>
    <col min="6666" max="6666" width="9" style="781"/>
    <col min="6667" max="6667" width="14" style="781" customWidth="1"/>
    <col min="6668" max="6912" width="9" style="781"/>
    <col min="6913" max="6913" width="0.75" style="781" customWidth="1"/>
    <col min="6914" max="6914" width="24.25" style="781" customWidth="1"/>
    <col min="6915" max="6915" width="4" style="781" customWidth="1"/>
    <col min="6916" max="6918" width="20.125" style="781" customWidth="1"/>
    <col min="6919" max="6919" width="3.125" style="781" customWidth="1"/>
    <col min="6920" max="6920" width="3.75" style="781" customWidth="1"/>
    <col min="6921" max="6921" width="2.5" style="781" customWidth="1"/>
    <col min="6922" max="6922" width="9" style="781"/>
    <col min="6923" max="6923" width="14" style="781" customWidth="1"/>
    <col min="6924" max="7168" width="9" style="781"/>
    <col min="7169" max="7169" width="0.75" style="781" customWidth="1"/>
    <col min="7170" max="7170" width="24.25" style="781" customWidth="1"/>
    <col min="7171" max="7171" width="4" style="781" customWidth="1"/>
    <col min="7172" max="7174" width="20.125" style="781" customWidth="1"/>
    <col min="7175" max="7175" width="3.125" style="781" customWidth="1"/>
    <col min="7176" max="7176" width="3.75" style="781" customWidth="1"/>
    <col min="7177" max="7177" width="2.5" style="781" customWidth="1"/>
    <col min="7178" max="7178" width="9" style="781"/>
    <col min="7179" max="7179" width="14" style="781" customWidth="1"/>
    <col min="7180" max="7424" width="9" style="781"/>
    <col min="7425" max="7425" width="0.75" style="781" customWidth="1"/>
    <col min="7426" max="7426" width="24.25" style="781" customWidth="1"/>
    <col min="7427" max="7427" width="4" style="781" customWidth="1"/>
    <col min="7428" max="7430" width="20.125" style="781" customWidth="1"/>
    <col min="7431" max="7431" width="3.125" style="781" customWidth="1"/>
    <col min="7432" max="7432" width="3.75" style="781" customWidth="1"/>
    <col min="7433" max="7433" width="2.5" style="781" customWidth="1"/>
    <col min="7434" max="7434" width="9" style="781"/>
    <col min="7435" max="7435" width="14" style="781" customWidth="1"/>
    <col min="7436" max="7680" width="9" style="781"/>
    <col min="7681" max="7681" width="0.75" style="781" customWidth="1"/>
    <col min="7682" max="7682" width="24.25" style="781" customWidth="1"/>
    <col min="7683" max="7683" width="4" style="781" customWidth="1"/>
    <col min="7684" max="7686" width="20.125" style="781" customWidth="1"/>
    <col min="7687" max="7687" width="3.125" style="781" customWidth="1"/>
    <col min="7688" max="7688" width="3.75" style="781" customWidth="1"/>
    <col min="7689" max="7689" width="2.5" style="781" customWidth="1"/>
    <col min="7690" max="7690" width="9" style="781"/>
    <col min="7691" max="7691" width="14" style="781" customWidth="1"/>
    <col min="7692" max="7936" width="9" style="781"/>
    <col min="7937" max="7937" width="0.75" style="781" customWidth="1"/>
    <col min="7938" max="7938" width="24.25" style="781" customWidth="1"/>
    <col min="7939" max="7939" width="4" style="781" customWidth="1"/>
    <col min="7940" max="7942" width="20.125" style="781" customWidth="1"/>
    <col min="7943" max="7943" width="3.125" style="781" customWidth="1"/>
    <col min="7944" max="7944" width="3.75" style="781" customWidth="1"/>
    <col min="7945" max="7945" width="2.5" style="781" customWidth="1"/>
    <col min="7946" max="7946" width="9" style="781"/>
    <col min="7947" max="7947" width="14" style="781" customWidth="1"/>
    <col min="7948" max="8192" width="9" style="781"/>
    <col min="8193" max="8193" width="0.75" style="781" customWidth="1"/>
    <col min="8194" max="8194" width="24.25" style="781" customWidth="1"/>
    <col min="8195" max="8195" width="4" style="781" customWidth="1"/>
    <col min="8196" max="8198" width="20.125" style="781" customWidth="1"/>
    <col min="8199" max="8199" width="3.125" style="781" customWidth="1"/>
    <col min="8200" max="8200" width="3.75" style="781" customWidth="1"/>
    <col min="8201" max="8201" width="2.5" style="781" customWidth="1"/>
    <col min="8202" max="8202" width="9" style="781"/>
    <col min="8203" max="8203" width="14" style="781" customWidth="1"/>
    <col min="8204" max="8448" width="9" style="781"/>
    <col min="8449" max="8449" width="0.75" style="781" customWidth="1"/>
    <col min="8450" max="8450" width="24.25" style="781" customWidth="1"/>
    <col min="8451" max="8451" width="4" style="781" customWidth="1"/>
    <col min="8452" max="8454" width="20.125" style="781" customWidth="1"/>
    <col min="8455" max="8455" width="3.125" style="781" customWidth="1"/>
    <col min="8456" max="8456" width="3.75" style="781" customWidth="1"/>
    <col min="8457" max="8457" width="2.5" style="781" customWidth="1"/>
    <col min="8458" max="8458" width="9" style="781"/>
    <col min="8459" max="8459" width="14" style="781" customWidth="1"/>
    <col min="8460" max="8704" width="9" style="781"/>
    <col min="8705" max="8705" width="0.75" style="781" customWidth="1"/>
    <col min="8706" max="8706" width="24.25" style="781" customWidth="1"/>
    <col min="8707" max="8707" width="4" style="781" customWidth="1"/>
    <col min="8708" max="8710" width="20.125" style="781" customWidth="1"/>
    <col min="8711" max="8711" width="3.125" style="781" customWidth="1"/>
    <col min="8712" max="8712" width="3.75" style="781" customWidth="1"/>
    <col min="8713" max="8713" width="2.5" style="781" customWidth="1"/>
    <col min="8714" max="8714" width="9" style="781"/>
    <col min="8715" max="8715" width="14" style="781" customWidth="1"/>
    <col min="8716" max="8960" width="9" style="781"/>
    <col min="8961" max="8961" width="0.75" style="781" customWidth="1"/>
    <col min="8962" max="8962" width="24.25" style="781" customWidth="1"/>
    <col min="8963" max="8963" width="4" style="781" customWidth="1"/>
    <col min="8964" max="8966" width="20.125" style="781" customWidth="1"/>
    <col min="8967" max="8967" width="3.125" style="781" customWidth="1"/>
    <col min="8968" max="8968" width="3.75" style="781" customWidth="1"/>
    <col min="8969" max="8969" width="2.5" style="781" customWidth="1"/>
    <col min="8970" max="8970" width="9" style="781"/>
    <col min="8971" max="8971" width="14" style="781" customWidth="1"/>
    <col min="8972" max="9216" width="9" style="781"/>
    <col min="9217" max="9217" width="0.75" style="781" customWidth="1"/>
    <col min="9218" max="9218" width="24.25" style="781" customWidth="1"/>
    <col min="9219" max="9219" width="4" style="781" customWidth="1"/>
    <col min="9220" max="9222" width="20.125" style="781" customWidth="1"/>
    <col min="9223" max="9223" width="3.125" style="781" customWidth="1"/>
    <col min="9224" max="9224" width="3.75" style="781" customWidth="1"/>
    <col min="9225" max="9225" width="2.5" style="781" customWidth="1"/>
    <col min="9226" max="9226" width="9" style="781"/>
    <col min="9227" max="9227" width="14" style="781" customWidth="1"/>
    <col min="9228" max="9472" width="9" style="781"/>
    <col min="9473" max="9473" width="0.75" style="781" customWidth="1"/>
    <col min="9474" max="9474" width="24.25" style="781" customWidth="1"/>
    <col min="9475" max="9475" width="4" style="781" customWidth="1"/>
    <col min="9476" max="9478" width="20.125" style="781" customWidth="1"/>
    <col min="9479" max="9479" width="3.125" style="781" customWidth="1"/>
    <col min="9480" max="9480" width="3.75" style="781" customWidth="1"/>
    <col min="9481" max="9481" width="2.5" style="781" customWidth="1"/>
    <col min="9482" max="9482" width="9" style="781"/>
    <col min="9483" max="9483" width="14" style="781" customWidth="1"/>
    <col min="9484" max="9728" width="9" style="781"/>
    <col min="9729" max="9729" width="0.75" style="781" customWidth="1"/>
    <col min="9730" max="9730" width="24.25" style="781" customWidth="1"/>
    <col min="9731" max="9731" width="4" style="781" customWidth="1"/>
    <col min="9732" max="9734" width="20.125" style="781" customWidth="1"/>
    <col min="9735" max="9735" width="3.125" style="781" customWidth="1"/>
    <col min="9736" max="9736" width="3.75" style="781" customWidth="1"/>
    <col min="9737" max="9737" width="2.5" style="781" customWidth="1"/>
    <col min="9738" max="9738" width="9" style="781"/>
    <col min="9739" max="9739" width="14" style="781" customWidth="1"/>
    <col min="9740" max="9984" width="9" style="781"/>
    <col min="9985" max="9985" width="0.75" style="781" customWidth="1"/>
    <col min="9986" max="9986" width="24.25" style="781" customWidth="1"/>
    <col min="9987" max="9987" width="4" style="781" customWidth="1"/>
    <col min="9988" max="9990" width="20.125" style="781" customWidth="1"/>
    <col min="9991" max="9991" width="3.125" style="781" customWidth="1"/>
    <col min="9992" max="9992" width="3.75" style="781" customWidth="1"/>
    <col min="9993" max="9993" width="2.5" style="781" customWidth="1"/>
    <col min="9994" max="9994" width="9" style="781"/>
    <col min="9995" max="9995" width="14" style="781" customWidth="1"/>
    <col min="9996" max="10240" width="9" style="781"/>
    <col min="10241" max="10241" width="0.75" style="781" customWidth="1"/>
    <col min="10242" max="10242" width="24.25" style="781" customWidth="1"/>
    <col min="10243" max="10243" width="4" style="781" customWidth="1"/>
    <col min="10244" max="10246" width="20.125" style="781" customWidth="1"/>
    <col min="10247" max="10247" width="3.125" style="781" customWidth="1"/>
    <col min="10248" max="10248" width="3.75" style="781" customWidth="1"/>
    <col min="10249" max="10249" width="2.5" style="781" customWidth="1"/>
    <col min="10250" max="10250" width="9" style="781"/>
    <col min="10251" max="10251" width="14" style="781" customWidth="1"/>
    <col min="10252" max="10496" width="9" style="781"/>
    <col min="10497" max="10497" width="0.75" style="781" customWidth="1"/>
    <col min="10498" max="10498" width="24.25" style="781" customWidth="1"/>
    <col min="10499" max="10499" width="4" style="781" customWidth="1"/>
    <col min="10500" max="10502" width="20.125" style="781" customWidth="1"/>
    <col min="10503" max="10503" width="3.125" style="781" customWidth="1"/>
    <col min="10504" max="10504" width="3.75" style="781" customWidth="1"/>
    <col min="10505" max="10505" width="2.5" style="781" customWidth="1"/>
    <col min="10506" max="10506" width="9" style="781"/>
    <col min="10507" max="10507" width="14" style="781" customWidth="1"/>
    <col min="10508" max="10752" width="9" style="781"/>
    <col min="10753" max="10753" width="0.75" style="781" customWidth="1"/>
    <col min="10754" max="10754" width="24.25" style="781" customWidth="1"/>
    <col min="10755" max="10755" width="4" style="781" customWidth="1"/>
    <col min="10756" max="10758" width="20.125" style="781" customWidth="1"/>
    <col min="10759" max="10759" width="3.125" style="781" customWidth="1"/>
    <col min="10760" max="10760" width="3.75" style="781" customWidth="1"/>
    <col min="10761" max="10761" width="2.5" style="781" customWidth="1"/>
    <col min="10762" max="10762" width="9" style="781"/>
    <col min="10763" max="10763" width="14" style="781" customWidth="1"/>
    <col min="10764" max="11008" width="9" style="781"/>
    <col min="11009" max="11009" width="0.75" style="781" customWidth="1"/>
    <col min="11010" max="11010" width="24.25" style="781" customWidth="1"/>
    <col min="11011" max="11011" width="4" style="781" customWidth="1"/>
    <col min="11012" max="11014" width="20.125" style="781" customWidth="1"/>
    <col min="11015" max="11015" width="3.125" style="781" customWidth="1"/>
    <col min="11016" max="11016" width="3.75" style="781" customWidth="1"/>
    <col min="11017" max="11017" width="2.5" style="781" customWidth="1"/>
    <col min="11018" max="11018" width="9" style="781"/>
    <col min="11019" max="11019" width="14" style="781" customWidth="1"/>
    <col min="11020" max="11264" width="9" style="781"/>
    <col min="11265" max="11265" width="0.75" style="781" customWidth="1"/>
    <col min="11266" max="11266" width="24.25" style="781" customWidth="1"/>
    <col min="11267" max="11267" width="4" style="781" customWidth="1"/>
    <col min="11268" max="11270" width="20.125" style="781" customWidth="1"/>
    <col min="11271" max="11271" width="3.125" style="781" customWidth="1"/>
    <col min="11272" max="11272" width="3.75" style="781" customWidth="1"/>
    <col min="11273" max="11273" width="2.5" style="781" customWidth="1"/>
    <col min="11274" max="11274" width="9" style="781"/>
    <col min="11275" max="11275" width="14" style="781" customWidth="1"/>
    <col min="11276" max="11520" width="9" style="781"/>
    <col min="11521" max="11521" width="0.75" style="781" customWidth="1"/>
    <col min="11522" max="11522" width="24.25" style="781" customWidth="1"/>
    <col min="11523" max="11523" width="4" style="781" customWidth="1"/>
    <col min="11524" max="11526" width="20.125" style="781" customWidth="1"/>
    <col min="11527" max="11527" width="3.125" style="781" customWidth="1"/>
    <col min="11528" max="11528" width="3.75" style="781" customWidth="1"/>
    <col min="11529" max="11529" width="2.5" style="781" customWidth="1"/>
    <col min="11530" max="11530" width="9" style="781"/>
    <col min="11531" max="11531" width="14" style="781" customWidth="1"/>
    <col min="11532" max="11776" width="9" style="781"/>
    <col min="11777" max="11777" width="0.75" style="781" customWidth="1"/>
    <col min="11778" max="11778" width="24.25" style="781" customWidth="1"/>
    <col min="11779" max="11779" width="4" style="781" customWidth="1"/>
    <col min="11780" max="11782" width="20.125" style="781" customWidth="1"/>
    <col min="11783" max="11783" width="3.125" style="781" customWidth="1"/>
    <col min="11784" max="11784" width="3.75" style="781" customWidth="1"/>
    <col min="11785" max="11785" width="2.5" style="781" customWidth="1"/>
    <col min="11786" max="11786" width="9" style="781"/>
    <col min="11787" max="11787" width="14" style="781" customWidth="1"/>
    <col min="11788" max="12032" width="9" style="781"/>
    <col min="12033" max="12033" width="0.75" style="781" customWidth="1"/>
    <col min="12034" max="12034" width="24.25" style="781" customWidth="1"/>
    <col min="12035" max="12035" width="4" style="781" customWidth="1"/>
    <col min="12036" max="12038" width="20.125" style="781" customWidth="1"/>
    <col min="12039" max="12039" width="3.125" style="781" customWidth="1"/>
    <col min="12040" max="12040" width="3.75" style="781" customWidth="1"/>
    <col min="12041" max="12041" width="2.5" style="781" customWidth="1"/>
    <col min="12042" max="12042" width="9" style="781"/>
    <col min="12043" max="12043" width="14" style="781" customWidth="1"/>
    <col min="12044" max="12288" width="9" style="781"/>
    <col min="12289" max="12289" width="0.75" style="781" customWidth="1"/>
    <col min="12290" max="12290" width="24.25" style="781" customWidth="1"/>
    <col min="12291" max="12291" width="4" style="781" customWidth="1"/>
    <col min="12292" max="12294" width="20.125" style="781" customWidth="1"/>
    <col min="12295" max="12295" width="3.125" style="781" customWidth="1"/>
    <col min="12296" max="12296" width="3.75" style="781" customWidth="1"/>
    <col min="12297" max="12297" width="2.5" style="781" customWidth="1"/>
    <col min="12298" max="12298" width="9" style="781"/>
    <col min="12299" max="12299" width="14" style="781" customWidth="1"/>
    <col min="12300" max="12544" width="9" style="781"/>
    <col min="12545" max="12545" width="0.75" style="781" customWidth="1"/>
    <col min="12546" max="12546" width="24.25" style="781" customWidth="1"/>
    <col min="12547" max="12547" width="4" style="781" customWidth="1"/>
    <col min="12548" max="12550" width="20.125" style="781" customWidth="1"/>
    <col min="12551" max="12551" width="3.125" style="781" customWidth="1"/>
    <col min="12552" max="12552" width="3.75" style="781" customWidth="1"/>
    <col min="12553" max="12553" width="2.5" style="781" customWidth="1"/>
    <col min="12554" max="12554" width="9" style="781"/>
    <col min="12555" max="12555" width="14" style="781" customWidth="1"/>
    <col min="12556" max="12800" width="9" style="781"/>
    <col min="12801" max="12801" width="0.75" style="781" customWidth="1"/>
    <col min="12802" max="12802" width="24.25" style="781" customWidth="1"/>
    <col min="12803" max="12803" width="4" style="781" customWidth="1"/>
    <col min="12804" max="12806" width="20.125" style="781" customWidth="1"/>
    <col min="12807" max="12807" width="3.125" style="781" customWidth="1"/>
    <col min="12808" max="12808" width="3.75" style="781" customWidth="1"/>
    <col min="12809" max="12809" width="2.5" style="781" customWidth="1"/>
    <col min="12810" max="12810" width="9" style="781"/>
    <col min="12811" max="12811" width="14" style="781" customWidth="1"/>
    <col min="12812" max="13056" width="9" style="781"/>
    <col min="13057" max="13057" width="0.75" style="781" customWidth="1"/>
    <col min="13058" max="13058" width="24.25" style="781" customWidth="1"/>
    <col min="13059" max="13059" width="4" style="781" customWidth="1"/>
    <col min="13060" max="13062" width="20.125" style="781" customWidth="1"/>
    <col min="13063" max="13063" width="3.125" style="781" customWidth="1"/>
    <col min="13064" max="13064" width="3.75" style="781" customWidth="1"/>
    <col min="13065" max="13065" width="2.5" style="781" customWidth="1"/>
    <col min="13066" max="13066" width="9" style="781"/>
    <col min="13067" max="13067" width="14" style="781" customWidth="1"/>
    <col min="13068" max="13312" width="9" style="781"/>
    <col min="13313" max="13313" width="0.75" style="781" customWidth="1"/>
    <col min="13314" max="13314" width="24.25" style="781" customWidth="1"/>
    <col min="13315" max="13315" width="4" style="781" customWidth="1"/>
    <col min="13316" max="13318" width="20.125" style="781" customWidth="1"/>
    <col min="13319" max="13319" width="3.125" style="781" customWidth="1"/>
    <col min="13320" max="13320" width="3.75" style="781" customWidth="1"/>
    <col min="13321" max="13321" width="2.5" style="781" customWidth="1"/>
    <col min="13322" max="13322" width="9" style="781"/>
    <col min="13323" max="13323" width="14" style="781" customWidth="1"/>
    <col min="13324" max="13568" width="9" style="781"/>
    <col min="13569" max="13569" width="0.75" style="781" customWidth="1"/>
    <col min="13570" max="13570" width="24.25" style="781" customWidth="1"/>
    <col min="13571" max="13571" width="4" style="781" customWidth="1"/>
    <col min="13572" max="13574" width="20.125" style="781" customWidth="1"/>
    <col min="13575" max="13575" width="3.125" style="781" customWidth="1"/>
    <col min="13576" max="13576" width="3.75" style="781" customWidth="1"/>
    <col min="13577" max="13577" width="2.5" style="781" customWidth="1"/>
    <col min="13578" max="13578" width="9" style="781"/>
    <col min="13579" max="13579" width="14" style="781" customWidth="1"/>
    <col min="13580" max="13824" width="9" style="781"/>
    <col min="13825" max="13825" width="0.75" style="781" customWidth="1"/>
    <col min="13826" max="13826" width="24.25" style="781" customWidth="1"/>
    <col min="13827" max="13827" width="4" style="781" customWidth="1"/>
    <col min="13828" max="13830" width="20.125" style="781" customWidth="1"/>
    <col min="13831" max="13831" width="3.125" style="781" customWidth="1"/>
    <col min="13832" max="13832" width="3.75" style="781" customWidth="1"/>
    <col min="13833" max="13833" width="2.5" style="781" customWidth="1"/>
    <col min="13834" max="13834" width="9" style="781"/>
    <col min="13835" max="13835" width="14" style="781" customWidth="1"/>
    <col min="13836" max="14080" width="9" style="781"/>
    <col min="14081" max="14081" width="0.75" style="781" customWidth="1"/>
    <col min="14082" max="14082" width="24.25" style="781" customWidth="1"/>
    <col min="14083" max="14083" width="4" style="781" customWidth="1"/>
    <col min="14084" max="14086" width="20.125" style="781" customWidth="1"/>
    <col min="14087" max="14087" width="3.125" style="781" customWidth="1"/>
    <col min="14088" max="14088" width="3.75" style="781" customWidth="1"/>
    <col min="14089" max="14089" width="2.5" style="781" customWidth="1"/>
    <col min="14090" max="14090" width="9" style="781"/>
    <col min="14091" max="14091" width="14" style="781" customWidth="1"/>
    <col min="14092" max="14336" width="9" style="781"/>
    <col min="14337" max="14337" width="0.75" style="781" customWidth="1"/>
    <col min="14338" max="14338" width="24.25" style="781" customWidth="1"/>
    <col min="14339" max="14339" width="4" style="781" customWidth="1"/>
    <col min="14340" max="14342" width="20.125" style="781" customWidth="1"/>
    <col min="14343" max="14343" width="3.125" style="781" customWidth="1"/>
    <col min="14344" max="14344" width="3.75" style="781" customWidth="1"/>
    <col min="14345" max="14345" width="2.5" style="781" customWidth="1"/>
    <col min="14346" max="14346" width="9" style="781"/>
    <col min="14347" max="14347" width="14" style="781" customWidth="1"/>
    <col min="14348" max="14592" width="9" style="781"/>
    <col min="14593" max="14593" width="0.75" style="781" customWidth="1"/>
    <col min="14594" max="14594" width="24.25" style="781" customWidth="1"/>
    <col min="14595" max="14595" width="4" style="781" customWidth="1"/>
    <col min="14596" max="14598" width="20.125" style="781" customWidth="1"/>
    <col min="14599" max="14599" width="3.125" style="781" customWidth="1"/>
    <col min="14600" max="14600" width="3.75" style="781" customWidth="1"/>
    <col min="14601" max="14601" width="2.5" style="781" customWidth="1"/>
    <col min="14602" max="14602" width="9" style="781"/>
    <col min="14603" max="14603" width="14" style="781" customWidth="1"/>
    <col min="14604" max="14848" width="9" style="781"/>
    <col min="14849" max="14849" width="0.75" style="781" customWidth="1"/>
    <col min="14850" max="14850" width="24.25" style="781" customWidth="1"/>
    <col min="14851" max="14851" width="4" style="781" customWidth="1"/>
    <col min="14852" max="14854" width="20.125" style="781" customWidth="1"/>
    <col min="14855" max="14855" width="3.125" style="781" customWidth="1"/>
    <col min="14856" max="14856" width="3.75" style="781" customWidth="1"/>
    <col min="14857" max="14857" width="2.5" style="781" customWidth="1"/>
    <col min="14858" max="14858" width="9" style="781"/>
    <col min="14859" max="14859" width="14" style="781" customWidth="1"/>
    <col min="14860" max="15104" width="9" style="781"/>
    <col min="15105" max="15105" width="0.75" style="781" customWidth="1"/>
    <col min="15106" max="15106" width="24.25" style="781" customWidth="1"/>
    <col min="15107" max="15107" width="4" style="781" customWidth="1"/>
    <col min="15108" max="15110" width="20.125" style="781" customWidth="1"/>
    <col min="15111" max="15111" width="3.125" style="781" customWidth="1"/>
    <col min="15112" max="15112" width="3.75" style="781" customWidth="1"/>
    <col min="15113" max="15113" width="2.5" style="781" customWidth="1"/>
    <col min="15114" max="15114" width="9" style="781"/>
    <col min="15115" max="15115" width="14" style="781" customWidth="1"/>
    <col min="15116" max="15360" width="9" style="781"/>
    <col min="15361" max="15361" width="0.75" style="781" customWidth="1"/>
    <col min="15362" max="15362" width="24.25" style="781" customWidth="1"/>
    <col min="15363" max="15363" width="4" style="781" customWidth="1"/>
    <col min="15364" max="15366" width="20.125" style="781" customWidth="1"/>
    <col min="15367" max="15367" width="3.125" style="781" customWidth="1"/>
    <col min="15368" max="15368" width="3.75" style="781" customWidth="1"/>
    <col min="15369" max="15369" width="2.5" style="781" customWidth="1"/>
    <col min="15370" max="15370" width="9" style="781"/>
    <col min="15371" max="15371" width="14" style="781" customWidth="1"/>
    <col min="15372" max="15616" width="9" style="781"/>
    <col min="15617" max="15617" width="0.75" style="781" customWidth="1"/>
    <col min="15618" max="15618" width="24.25" style="781" customWidth="1"/>
    <col min="15619" max="15619" width="4" style="781" customWidth="1"/>
    <col min="15620" max="15622" width="20.125" style="781" customWidth="1"/>
    <col min="15623" max="15623" width="3.125" style="781" customWidth="1"/>
    <col min="15624" max="15624" width="3.75" style="781" customWidth="1"/>
    <col min="15625" max="15625" width="2.5" style="781" customWidth="1"/>
    <col min="15626" max="15626" width="9" style="781"/>
    <col min="15627" max="15627" width="14" style="781" customWidth="1"/>
    <col min="15628" max="15872" width="9" style="781"/>
    <col min="15873" max="15873" width="0.75" style="781" customWidth="1"/>
    <col min="15874" max="15874" width="24.25" style="781" customWidth="1"/>
    <col min="15875" max="15875" width="4" style="781" customWidth="1"/>
    <col min="15876" max="15878" width="20.125" style="781" customWidth="1"/>
    <col min="15879" max="15879" width="3.125" style="781" customWidth="1"/>
    <col min="15880" max="15880" width="3.75" style="781" customWidth="1"/>
    <col min="15881" max="15881" width="2.5" style="781" customWidth="1"/>
    <col min="15882" max="15882" width="9" style="781"/>
    <col min="15883" max="15883" width="14" style="781" customWidth="1"/>
    <col min="15884" max="16128" width="9" style="781"/>
    <col min="16129" max="16129" width="0.75" style="781" customWidth="1"/>
    <col min="16130" max="16130" width="24.25" style="781" customWidth="1"/>
    <col min="16131" max="16131" width="4" style="781" customWidth="1"/>
    <col min="16132" max="16134" width="20.125" style="781" customWidth="1"/>
    <col min="16135" max="16135" width="3.125" style="781" customWidth="1"/>
    <col min="16136" max="16136" width="3.75" style="781" customWidth="1"/>
    <col min="16137" max="16137" width="2.5" style="781" customWidth="1"/>
    <col min="16138" max="16138" width="9" style="781"/>
    <col min="16139" max="16139" width="14" style="781" customWidth="1"/>
    <col min="16140" max="16384" width="9" style="781"/>
  </cols>
  <sheetData>
    <row r="1" spans="1:9" ht="20.100000000000001" customHeight="1" x14ac:dyDescent="0.15">
      <c r="A1" s="744"/>
      <c r="B1" s="409" t="s">
        <v>1229</v>
      </c>
      <c r="C1" s="409"/>
      <c r="D1" s="409"/>
      <c r="E1" s="409"/>
      <c r="F1" s="409"/>
      <c r="G1" s="409"/>
    </row>
    <row r="2" spans="1:9" ht="20.100000000000001" customHeight="1" x14ac:dyDescent="0.15">
      <c r="A2" s="744"/>
      <c r="B2" s="409"/>
      <c r="C2" s="409"/>
      <c r="D2" s="409"/>
      <c r="E2" s="409"/>
      <c r="F2" s="1753" t="s">
        <v>610</v>
      </c>
      <c r="G2" s="1753"/>
    </row>
    <row r="3" spans="1:9" ht="20.100000000000001" customHeight="1" x14ac:dyDescent="0.15">
      <c r="A3" s="744"/>
      <c r="B3" s="409"/>
      <c r="C3" s="409"/>
      <c r="D3" s="409"/>
      <c r="E3" s="409"/>
      <c r="F3" s="686"/>
      <c r="G3" s="686"/>
    </row>
    <row r="4" spans="1:9" ht="20.100000000000001" customHeight="1" x14ac:dyDescent="0.15">
      <c r="B4" s="2204" t="s">
        <v>177</v>
      </c>
      <c r="C4" s="2205"/>
      <c r="D4" s="2205"/>
      <c r="E4" s="2205"/>
      <c r="F4" s="2205"/>
      <c r="G4" s="2205"/>
    </row>
    <row r="5" spans="1:9" ht="20.100000000000001" customHeight="1" x14ac:dyDescent="0.15">
      <c r="A5" s="746"/>
      <c r="B5" s="782"/>
      <c r="C5" s="782"/>
      <c r="D5" s="782"/>
      <c r="E5" s="782"/>
      <c r="F5" s="782"/>
      <c r="G5" s="782"/>
    </row>
    <row r="6" spans="1:9" ht="36" customHeight="1" x14ac:dyDescent="0.15">
      <c r="A6" s="746"/>
      <c r="B6" s="410" t="s">
        <v>1156</v>
      </c>
      <c r="C6" s="1759"/>
      <c r="D6" s="1760"/>
      <c r="E6" s="1760"/>
      <c r="F6" s="1760"/>
      <c r="G6" s="1761"/>
    </row>
    <row r="7" spans="1:9" ht="36" customHeight="1" x14ac:dyDescent="0.15">
      <c r="A7" s="746"/>
      <c r="B7" s="688" t="s">
        <v>1199</v>
      </c>
      <c r="C7" s="1760"/>
      <c r="D7" s="1760"/>
      <c r="E7" s="1760"/>
      <c r="F7" s="1760"/>
      <c r="G7" s="1761"/>
    </row>
    <row r="8" spans="1:9" ht="55.5" customHeight="1" x14ac:dyDescent="0.15">
      <c r="B8" s="783" t="s">
        <v>1200</v>
      </c>
      <c r="C8" s="2206" t="s">
        <v>1230</v>
      </c>
      <c r="D8" s="2206"/>
      <c r="E8" s="2206"/>
      <c r="F8" s="2206"/>
      <c r="G8" s="2207"/>
    </row>
    <row r="9" spans="1:9" ht="55.5" customHeight="1" x14ac:dyDescent="0.15">
      <c r="B9" s="784" t="s">
        <v>1231</v>
      </c>
      <c r="C9" s="2208" t="s">
        <v>178</v>
      </c>
      <c r="D9" s="2209"/>
      <c r="E9" s="2209"/>
      <c r="F9" s="2209"/>
      <c r="G9" s="2210"/>
    </row>
    <row r="10" spans="1:9" ht="117" customHeight="1" x14ac:dyDescent="0.15">
      <c r="B10" s="784" t="s">
        <v>1232</v>
      </c>
      <c r="C10" s="2199" t="s">
        <v>1233</v>
      </c>
      <c r="D10" s="2200"/>
      <c r="E10" s="2200"/>
      <c r="F10" s="2200"/>
      <c r="G10" s="2201"/>
    </row>
    <row r="11" spans="1:9" x14ac:dyDescent="0.15">
      <c r="B11" s="409"/>
      <c r="C11" s="409"/>
      <c r="D11" s="409"/>
      <c r="E11" s="409"/>
      <c r="F11" s="409"/>
      <c r="G11" s="409"/>
    </row>
    <row r="12" spans="1:9" ht="34.5" customHeight="1" x14ac:dyDescent="0.15">
      <c r="B12" s="2202" t="s">
        <v>1234</v>
      </c>
      <c r="C12" s="2202"/>
      <c r="D12" s="2202"/>
      <c r="E12" s="2202"/>
      <c r="F12" s="2202"/>
      <c r="G12" s="2202"/>
      <c r="H12" s="403"/>
      <c r="I12" s="403"/>
    </row>
    <row r="13" spans="1:9" ht="34.5" customHeight="1" x14ac:dyDescent="0.15">
      <c r="B13" s="1773" t="s">
        <v>1235</v>
      </c>
      <c r="C13" s="1773"/>
      <c r="D13" s="1773"/>
      <c r="E13" s="1773"/>
      <c r="F13" s="1773"/>
      <c r="G13" s="1773"/>
      <c r="H13" s="403"/>
      <c r="I13" s="403"/>
    </row>
    <row r="14" spans="1:9" x14ac:dyDescent="0.15">
      <c r="B14" s="1774" t="s">
        <v>1236</v>
      </c>
      <c r="C14" s="2203"/>
      <c r="D14" s="2203"/>
      <c r="E14" s="2203"/>
      <c r="F14" s="2203"/>
      <c r="G14" s="2203"/>
    </row>
    <row r="15" spans="1:9" x14ac:dyDescent="0.15">
      <c r="B15" s="404"/>
      <c r="C15" s="409"/>
      <c r="D15" s="409"/>
      <c r="E15" s="409"/>
      <c r="F15" s="409"/>
      <c r="G15" s="409"/>
    </row>
  </sheetData>
  <mergeCells count="10">
    <mergeCell ref="C10:G10"/>
    <mergeCell ref="B12:G12"/>
    <mergeCell ref="B13:G13"/>
    <mergeCell ref="B14:G14"/>
    <mergeCell ref="F2:G2"/>
    <mergeCell ref="B4:G4"/>
    <mergeCell ref="C6:G6"/>
    <mergeCell ref="C7:G7"/>
    <mergeCell ref="C8:G8"/>
    <mergeCell ref="C9:G9"/>
  </mergeCells>
  <phoneticPr fontId="9"/>
  <pageMargins left="0.7" right="0.7" top="0.75" bottom="0.75" header="0.3" footer="0.3"/>
  <pageSetup paperSize="9"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829C7-4AE9-4D2E-9334-86F52E98BE1A}">
  <dimension ref="A1:P351"/>
  <sheetViews>
    <sheetView view="pageBreakPreview" zoomScale="90" zoomScaleNormal="100" zoomScaleSheetLayoutView="90" workbookViewId="0">
      <selection activeCell="B4" sqref="B4:P4"/>
    </sheetView>
  </sheetViews>
  <sheetFormatPr defaultRowHeight="13.5" x14ac:dyDescent="0.15"/>
  <cols>
    <col min="1" max="1" width="4.75" style="4" customWidth="1"/>
    <col min="2" max="14" width="2.625" style="4" customWidth="1"/>
    <col min="15" max="16" width="26.625" style="4" customWidth="1"/>
    <col min="17" max="17" width="0.875" style="4" customWidth="1"/>
    <col min="18" max="45" width="2.625" style="4" customWidth="1"/>
    <col min="46" max="256" width="9" style="4"/>
    <col min="257" max="257" width="1.125" style="4" customWidth="1"/>
    <col min="258" max="270" width="2.625" style="4" customWidth="1"/>
    <col min="271" max="272" width="26.625" style="4" customWidth="1"/>
    <col min="273" max="301" width="2.625" style="4" customWidth="1"/>
    <col min="302" max="512" width="9" style="4"/>
    <col min="513" max="513" width="1.125" style="4" customWidth="1"/>
    <col min="514" max="526" width="2.625" style="4" customWidth="1"/>
    <col min="527" max="528" width="26.625" style="4" customWidth="1"/>
    <col min="529" max="557" width="2.625" style="4" customWidth="1"/>
    <col min="558" max="768" width="9" style="4"/>
    <col min="769" max="769" width="1.125" style="4" customWidth="1"/>
    <col min="770" max="782" width="2.625" style="4" customWidth="1"/>
    <col min="783" max="784" width="26.625" style="4" customWidth="1"/>
    <col min="785" max="813" width="2.625" style="4" customWidth="1"/>
    <col min="814" max="1024" width="9" style="4"/>
    <col min="1025" max="1025" width="1.125" style="4" customWidth="1"/>
    <col min="1026" max="1038" width="2.625" style="4" customWidth="1"/>
    <col min="1039" max="1040" width="26.625" style="4" customWidth="1"/>
    <col min="1041" max="1069" width="2.625" style="4" customWidth="1"/>
    <col min="1070" max="1280" width="9" style="4"/>
    <col min="1281" max="1281" width="1.125" style="4" customWidth="1"/>
    <col min="1282" max="1294" width="2.625" style="4" customWidth="1"/>
    <col min="1295" max="1296" width="26.625" style="4" customWidth="1"/>
    <col min="1297" max="1325" width="2.625" style="4" customWidth="1"/>
    <col min="1326" max="1536" width="9" style="4"/>
    <col min="1537" max="1537" width="1.125" style="4" customWidth="1"/>
    <col min="1538" max="1550" width="2.625" style="4" customWidth="1"/>
    <col min="1551" max="1552" width="26.625" style="4" customWidth="1"/>
    <col min="1553" max="1581" width="2.625" style="4" customWidth="1"/>
    <col min="1582" max="1792" width="9" style="4"/>
    <col min="1793" max="1793" width="1.125" style="4" customWidth="1"/>
    <col min="1794" max="1806" width="2.625" style="4" customWidth="1"/>
    <col min="1807" max="1808" width="26.625" style="4" customWidth="1"/>
    <col min="1809" max="1837" width="2.625" style="4" customWidth="1"/>
    <col min="1838" max="2048" width="9" style="4"/>
    <col min="2049" max="2049" width="1.125" style="4" customWidth="1"/>
    <col min="2050" max="2062" width="2.625" style="4" customWidth="1"/>
    <col min="2063" max="2064" width="26.625" style="4" customWidth="1"/>
    <col min="2065" max="2093" width="2.625" style="4" customWidth="1"/>
    <col min="2094" max="2304" width="9" style="4"/>
    <col min="2305" max="2305" width="1.125" style="4" customWidth="1"/>
    <col min="2306" max="2318" width="2.625" style="4" customWidth="1"/>
    <col min="2319" max="2320" width="26.625" style="4" customWidth="1"/>
    <col min="2321" max="2349" width="2.625" style="4" customWidth="1"/>
    <col min="2350" max="2560" width="9" style="4"/>
    <col min="2561" max="2561" width="1.125" style="4" customWidth="1"/>
    <col min="2562" max="2574" width="2.625" style="4" customWidth="1"/>
    <col min="2575" max="2576" width="26.625" style="4" customWidth="1"/>
    <col min="2577" max="2605" width="2.625" style="4" customWidth="1"/>
    <col min="2606" max="2816" width="9" style="4"/>
    <col min="2817" max="2817" width="1.125" style="4" customWidth="1"/>
    <col min="2818" max="2830" width="2.625" style="4" customWidth="1"/>
    <col min="2831" max="2832" width="26.625" style="4" customWidth="1"/>
    <col min="2833" max="2861" width="2.625" style="4" customWidth="1"/>
    <col min="2862" max="3072" width="9" style="4"/>
    <col min="3073" max="3073" width="1.125" style="4" customWidth="1"/>
    <col min="3074" max="3086" width="2.625" style="4" customWidth="1"/>
    <col min="3087" max="3088" width="26.625" style="4" customWidth="1"/>
    <col min="3089" max="3117" width="2.625" style="4" customWidth="1"/>
    <col min="3118" max="3328" width="9" style="4"/>
    <col min="3329" max="3329" width="1.125" style="4" customWidth="1"/>
    <col min="3330" max="3342" width="2.625" style="4" customWidth="1"/>
    <col min="3343" max="3344" width="26.625" style="4" customWidth="1"/>
    <col min="3345" max="3373" width="2.625" style="4" customWidth="1"/>
    <col min="3374" max="3584" width="9" style="4"/>
    <col min="3585" max="3585" width="1.125" style="4" customWidth="1"/>
    <col min="3586" max="3598" width="2.625" style="4" customWidth="1"/>
    <col min="3599" max="3600" width="26.625" style="4" customWidth="1"/>
    <col min="3601" max="3629" width="2.625" style="4" customWidth="1"/>
    <col min="3630" max="3840" width="9" style="4"/>
    <col min="3841" max="3841" width="1.125" style="4" customWidth="1"/>
    <col min="3842" max="3854" width="2.625" style="4" customWidth="1"/>
    <col min="3855" max="3856" width="26.625" style="4" customWidth="1"/>
    <col min="3857" max="3885" width="2.625" style="4" customWidth="1"/>
    <col min="3886" max="4096" width="9" style="4"/>
    <col min="4097" max="4097" width="1.125" style="4" customWidth="1"/>
    <col min="4098" max="4110" width="2.625" style="4" customWidth="1"/>
    <col min="4111" max="4112" width="26.625" style="4" customWidth="1"/>
    <col min="4113" max="4141" width="2.625" style="4" customWidth="1"/>
    <col min="4142" max="4352" width="9" style="4"/>
    <col min="4353" max="4353" width="1.125" style="4" customWidth="1"/>
    <col min="4354" max="4366" width="2.625" style="4" customWidth="1"/>
    <col min="4367" max="4368" width="26.625" style="4" customWidth="1"/>
    <col min="4369" max="4397" width="2.625" style="4" customWidth="1"/>
    <col min="4398" max="4608" width="9" style="4"/>
    <col min="4609" max="4609" width="1.125" style="4" customWidth="1"/>
    <col min="4610" max="4622" width="2.625" style="4" customWidth="1"/>
    <col min="4623" max="4624" width="26.625" style="4" customWidth="1"/>
    <col min="4625" max="4653" width="2.625" style="4" customWidth="1"/>
    <col min="4654" max="4864" width="9" style="4"/>
    <col min="4865" max="4865" width="1.125" style="4" customWidth="1"/>
    <col min="4866" max="4878" width="2.625" style="4" customWidth="1"/>
    <col min="4879" max="4880" width="26.625" style="4" customWidth="1"/>
    <col min="4881" max="4909" width="2.625" style="4" customWidth="1"/>
    <col min="4910" max="5120" width="9" style="4"/>
    <col min="5121" max="5121" width="1.125" style="4" customWidth="1"/>
    <col min="5122" max="5134" width="2.625" style="4" customWidth="1"/>
    <col min="5135" max="5136" width="26.625" style="4" customWidth="1"/>
    <col min="5137" max="5165" width="2.625" style="4" customWidth="1"/>
    <col min="5166" max="5376" width="9" style="4"/>
    <col min="5377" max="5377" width="1.125" style="4" customWidth="1"/>
    <col min="5378" max="5390" width="2.625" style="4" customWidth="1"/>
    <col min="5391" max="5392" width="26.625" style="4" customWidth="1"/>
    <col min="5393" max="5421" width="2.625" style="4" customWidth="1"/>
    <col min="5422" max="5632" width="9" style="4"/>
    <col min="5633" max="5633" width="1.125" style="4" customWidth="1"/>
    <col min="5634" max="5646" width="2.625" style="4" customWidth="1"/>
    <col min="5647" max="5648" width="26.625" style="4" customWidth="1"/>
    <col min="5649" max="5677" width="2.625" style="4" customWidth="1"/>
    <col min="5678" max="5888" width="9" style="4"/>
    <col min="5889" max="5889" width="1.125" style="4" customWidth="1"/>
    <col min="5890" max="5902" width="2.625" style="4" customWidth="1"/>
    <col min="5903" max="5904" width="26.625" style="4" customWidth="1"/>
    <col min="5905" max="5933" width="2.625" style="4" customWidth="1"/>
    <col min="5934" max="6144" width="9" style="4"/>
    <col min="6145" max="6145" width="1.125" style="4" customWidth="1"/>
    <col min="6146" max="6158" width="2.625" style="4" customWidth="1"/>
    <col min="6159" max="6160" width="26.625" style="4" customWidth="1"/>
    <col min="6161" max="6189" width="2.625" style="4" customWidth="1"/>
    <col min="6190" max="6400" width="9" style="4"/>
    <col min="6401" max="6401" width="1.125" style="4" customWidth="1"/>
    <col min="6402" max="6414" width="2.625" style="4" customWidth="1"/>
    <col min="6415" max="6416" width="26.625" style="4" customWidth="1"/>
    <col min="6417" max="6445" width="2.625" style="4" customWidth="1"/>
    <col min="6446" max="6656" width="9" style="4"/>
    <col min="6657" max="6657" width="1.125" style="4" customWidth="1"/>
    <col min="6658" max="6670" width="2.625" style="4" customWidth="1"/>
    <col min="6671" max="6672" width="26.625" style="4" customWidth="1"/>
    <col min="6673" max="6701" width="2.625" style="4" customWidth="1"/>
    <col min="6702" max="6912" width="9" style="4"/>
    <col min="6913" max="6913" width="1.125" style="4" customWidth="1"/>
    <col min="6914" max="6926" width="2.625" style="4" customWidth="1"/>
    <col min="6927" max="6928" width="26.625" style="4" customWidth="1"/>
    <col min="6929" max="6957" width="2.625" style="4" customWidth="1"/>
    <col min="6958" max="7168" width="9" style="4"/>
    <col min="7169" max="7169" width="1.125" style="4" customWidth="1"/>
    <col min="7170" max="7182" width="2.625" style="4" customWidth="1"/>
    <col min="7183" max="7184" width="26.625" style="4" customWidth="1"/>
    <col min="7185" max="7213" width="2.625" style="4" customWidth="1"/>
    <col min="7214" max="7424" width="9" style="4"/>
    <col min="7425" max="7425" width="1.125" style="4" customWidth="1"/>
    <col min="7426" max="7438" width="2.625" style="4" customWidth="1"/>
    <col min="7439" max="7440" width="26.625" style="4" customWidth="1"/>
    <col min="7441" max="7469" width="2.625" style="4" customWidth="1"/>
    <col min="7470" max="7680" width="9" style="4"/>
    <col min="7681" max="7681" width="1.125" style="4" customWidth="1"/>
    <col min="7682" max="7694" width="2.625" style="4" customWidth="1"/>
    <col min="7695" max="7696" width="26.625" style="4" customWidth="1"/>
    <col min="7697" max="7725" width="2.625" style="4" customWidth="1"/>
    <col min="7726" max="7936" width="9" style="4"/>
    <col min="7937" max="7937" width="1.125" style="4" customWidth="1"/>
    <col min="7938" max="7950" width="2.625" style="4" customWidth="1"/>
    <col min="7951" max="7952" width="26.625" style="4" customWidth="1"/>
    <col min="7953" max="7981" width="2.625" style="4" customWidth="1"/>
    <col min="7982" max="8192" width="9" style="4"/>
    <col min="8193" max="8193" width="1.125" style="4" customWidth="1"/>
    <col min="8194" max="8206" width="2.625" style="4" customWidth="1"/>
    <col min="8207" max="8208" width="26.625" style="4" customWidth="1"/>
    <col min="8209" max="8237" width="2.625" style="4" customWidth="1"/>
    <col min="8238" max="8448" width="9" style="4"/>
    <col min="8449" max="8449" width="1.125" style="4" customWidth="1"/>
    <col min="8450" max="8462" width="2.625" style="4" customWidth="1"/>
    <col min="8463" max="8464" width="26.625" style="4" customWidth="1"/>
    <col min="8465" max="8493" width="2.625" style="4" customWidth="1"/>
    <col min="8494" max="8704" width="9" style="4"/>
    <col min="8705" max="8705" width="1.125" style="4" customWidth="1"/>
    <col min="8706" max="8718" width="2.625" style="4" customWidth="1"/>
    <col min="8719" max="8720" width="26.625" style="4" customWidth="1"/>
    <col min="8721" max="8749" width="2.625" style="4" customWidth="1"/>
    <col min="8750" max="8960" width="9" style="4"/>
    <col min="8961" max="8961" width="1.125" style="4" customWidth="1"/>
    <col min="8962" max="8974" width="2.625" style="4" customWidth="1"/>
    <col min="8975" max="8976" width="26.625" style="4" customWidth="1"/>
    <col min="8977" max="9005" width="2.625" style="4" customWidth="1"/>
    <col min="9006" max="9216" width="9" style="4"/>
    <col min="9217" max="9217" width="1.125" style="4" customWidth="1"/>
    <col min="9218" max="9230" width="2.625" style="4" customWidth="1"/>
    <col min="9231" max="9232" width="26.625" style="4" customWidth="1"/>
    <col min="9233" max="9261" width="2.625" style="4" customWidth="1"/>
    <col min="9262" max="9472" width="9" style="4"/>
    <col min="9473" max="9473" width="1.125" style="4" customWidth="1"/>
    <col min="9474" max="9486" width="2.625" style="4" customWidth="1"/>
    <col min="9487" max="9488" width="26.625" style="4" customWidth="1"/>
    <col min="9489" max="9517" width="2.625" style="4" customWidth="1"/>
    <col min="9518" max="9728" width="9" style="4"/>
    <col min="9729" max="9729" width="1.125" style="4" customWidth="1"/>
    <col min="9730" max="9742" width="2.625" style="4" customWidth="1"/>
    <col min="9743" max="9744" width="26.625" style="4" customWidth="1"/>
    <col min="9745" max="9773" width="2.625" style="4" customWidth="1"/>
    <col min="9774" max="9984" width="9" style="4"/>
    <col min="9985" max="9985" width="1.125" style="4" customWidth="1"/>
    <col min="9986" max="9998" width="2.625" style="4" customWidth="1"/>
    <col min="9999" max="10000" width="26.625" style="4" customWidth="1"/>
    <col min="10001" max="10029" width="2.625" style="4" customWidth="1"/>
    <col min="10030" max="10240" width="9" style="4"/>
    <col min="10241" max="10241" width="1.125" style="4" customWidth="1"/>
    <col min="10242" max="10254" width="2.625" style="4" customWidth="1"/>
    <col min="10255" max="10256" width="26.625" style="4" customWidth="1"/>
    <col min="10257" max="10285" width="2.625" style="4" customWidth="1"/>
    <col min="10286" max="10496" width="9" style="4"/>
    <col min="10497" max="10497" width="1.125" style="4" customWidth="1"/>
    <col min="10498" max="10510" width="2.625" style="4" customWidth="1"/>
    <col min="10511" max="10512" width="26.625" style="4" customWidth="1"/>
    <col min="10513" max="10541" width="2.625" style="4" customWidth="1"/>
    <col min="10542" max="10752" width="9" style="4"/>
    <col min="10753" max="10753" width="1.125" style="4" customWidth="1"/>
    <col min="10754" max="10766" width="2.625" style="4" customWidth="1"/>
    <col min="10767" max="10768" width="26.625" style="4" customWidth="1"/>
    <col min="10769" max="10797" width="2.625" style="4" customWidth="1"/>
    <col min="10798" max="11008" width="9" style="4"/>
    <col min="11009" max="11009" width="1.125" style="4" customWidth="1"/>
    <col min="11010" max="11022" width="2.625" style="4" customWidth="1"/>
    <col min="11023" max="11024" width="26.625" style="4" customWidth="1"/>
    <col min="11025" max="11053" width="2.625" style="4" customWidth="1"/>
    <col min="11054" max="11264" width="9" style="4"/>
    <col min="11265" max="11265" width="1.125" style="4" customWidth="1"/>
    <col min="11266" max="11278" width="2.625" style="4" customWidth="1"/>
    <col min="11279" max="11280" width="26.625" style="4" customWidth="1"/>
    <col min="11281" max="11309" width="2.625" style="4" customWidth="1"/>
    <col min="11310" max="11520" width="9" style="4"/>
    <col min="11521" max="11521" width="1.125" style="4" customWidth="1"/>
    <col min="11522" max="11534" width="2.625" style="4" customWidth="1"/>
    <col min="11535" max="11536" width="26.625" style="4" customWidth="1"/>
    <col min="11537" max="11565" width="2.625" style="4" customWidth="1"/>
    <col min="11566" max="11776" width="9" style="4"/>
    <col min="11777" max="11777" width="1.125" style="4" customWidth="1"/>
    <col min="11778" max="11790" width="2.625" style="4" customWidth="1"/>
    <col min="11791" max="11792" width="26.625" style="4" customWidth="1"/>
    <col min="11793" max="11821" width="2.625" style="4" customWidth="1"/>
    <col min="11822" max="12032" width="9" style="4"/>
    <col min="12033" max="12033" width="1.125" style="4" customWidth="1"/>
    <col min="12034" max="12046" width="2.625" style="4" customWidth="1"/>
    <col min="12047" max="12048" width="26.625" style="4" customWidth="1"/>
    <col min="12049" max="12077" width="2.625" style="4" customWidth="1"/>
    <col min="12078" max="12288" width="9" style="4"/>
    <col min="12289" max="12289" width="1.125" style="4" customWidth="1"/>
    <col min="12290" max="12302" width="2.625" style="4" customWidth="1"/>
    <col min="12303" max="12304" width="26.625" style="4" customWidth="1"/>
    <col min="12305" max="12333" width="2.625" style="4" customWidth="1"/>
    <col min="12334" max="12544" width="9" style="4"/>
    <col min="12545" max="12545" width="1.125" style="4" customWidth="1"/>
    <col min="12546" max="12558" width="2.625" style="4" customWidth="1"/>
    <col min="12559" max="12560" width="26.625" style="4" customWidth="1"/>
    <col min="12561" max="12589" width="2.625" style="4" customWidth="1"/>
    <col min="12590" max="12800" width="9" style="4"/>
    <col min="12801" max="12801" width="1.125" style="4" customWidth="1"/>
    <col min="12802" max="12814" width="2.625" style="4" customWidth="1"/>
    <col min="12815" max="12816" width="26.625" style="4" customWidth="1"/>
    <col min="12817" max="12845" width="2.625" style="4" customWidth="1"/>
    <col min="12846" max="13056" width="9" style="4"/>
    <col min="13057" max="13057" width="1.125" style="4" customWidth="1"/>
    <col min="13058" max="13070" width="2.625" style="4" customWidth="1"/>
    <col min="13071" max="13072" width="26.625" style="4" customWidth="1"/>
    <col min="13073" max="13101" width="2.625" style="4" customWidth="1"/>
    <col min="13102" max="13312" width="9" style="4"/>
    <col min="13313" max="13313" width="1.125" style="4" customWidth="1"/>
    <col min="13314" max="13326" width="2.625" style="4" customWidth="1"/>
    <col min="13327" max="13328" width="26.625" style="4" customWidth="1"/>
    <col min="13329" max="13357" width="2.625" style="4" customWidth="1"/>
    <col min="13358" max="13568" width="9" style="4"/>
    <col min="13569" max="13569" width="1.125" style="4" customWidth="1"/>
    <col min="13570" max="13582" width="2.625" style="4" customWidth="1"/>
    <col min="13583" max="13584" width="26.625" style="4" customWidth="1"/>
    <col min="13585" max="13613" width="2.625" style="4" customWidth="1"/>
    <col min="13614" max="13824" width="9" style="4"/>
    <col min="13825" max="13825" width="1.125" style="4" customWidth="1"/>
    <col min="13826" max="13838" width="2.625" style="4" customWidth="1"/>
    <col min="13839" max="13840" width="26.625" style="4" customWidth="1"/>
    <col min="13841" max="13869" width="2.625" style="4" customWidth="1"/>
    <col min="13870" max="14080" width="9" style="4"/>
    <col min="14081" max="14081" width="1.125" style="4" customWidth="1"/>
    <col min="14082" max="14094" width="2.625" style="4" customWidth="1"/>
    <col min="14095" max="14096" width="26.625" style="4" customWidth="1"/>
    <col min="14097" max="14125" width="2.625" style="4" customWidth="1"/>
    <col min="14126" max="14336" width="9" style="4"/>
    <col min="14337" max="14337" width="1.125" style="4" customWidth="1"/>
    <col min="14338" max="14350" width="2.625" style="4" customWidth="1"/>
    <col min="14351" max="14352" width="26.625" style="4" customWidth="1"/>
    <col min="14353" max="14381" width="2.625" style="4" customWidth="1"/>
    <col min="14382" max="14592" width="9" style="4"/>
    <col min="14593" max="14593" width="1.125" style="4" customWidth="1"/>
    <col min="14594" max="14606" width="2.625" style="4" customWidth="1"/>
    <col min="14607" max="14608" width="26.625" style="4" customWidth="1"/>
    <col min="14609" max="14637" width="2.625" style="4" customWidth="1"/>
    <col min="14638" max="14848" width="9" style="4"/>
    <col min="14849" max="14849" width="1.125" style="4" customWidth="1"/>
    <col min="14850" max="14862" width="2.625" style="4" customWidth="1"/>
    <col min="14863" max="14864" width="26.625" style="4" customWidth="1"/>
    <col min="14865" max="14893" width="2.625" style="4" customWidth="1"/>
    <col min="14894" max="15104" width="9" style="4"/>
    <col min="15105" max="15105" width="1.125" style="4" customWidth="1"/>
    <col min="15106" max="15118" width="2.625" style="4" customWidth="1"/>
    <col min="15119" max="15120" width="26.625" style="4" customWidth="1"/>
    <col min="15121" max="15149" width="2.625" style="4" customWidth="1"/>
    <col min="15150" max="15360" width="9" style="4"/>
    <col min="15361" max="15361" width="1.125" style="4" customWidth="1"/>
    <col min="15362" max="15374" width="2.625" style="4" customWidth="1"/>
    <col min="15375" max="15376" width="26.625" style="4" customWidth="1"/>
    <col min="15377" max="15405" width="2.625" style="4" customWidth="1"/>
    <col min="15406" max="15616" width="9" style="4"/>
    <col min="15617" max="15617" width="1.125" style="4" customWidth="1"/>
    <col min="15618" max="15630" width="2.625" style="4" customWidth="1"/>
    <col min="15631" max="15632" width="26.625" style="4" customWidth="1"/>
    <col min="15633" max="15661" width="2.625" style="4" customWidth="1"/>
    <col min="15662" max="15872" width="9" style="4"/>
    <col min="15873" max="15873" width="1.125" style="4" customWidth="1"/>
    <col min="15874" max="15886" width="2.625" style="4" customWidth="1"/>
    <col min="15887" max="15888" width="26.625" style="4" customWidth="1"/>
    <col min="15889" max="15917" width="2.625" style="4" customWidth="1"/>
    <col min="15918" max="16128" width="9" style="4"/>
    <col min="16129" max="16129" width="1.125" style="4" customWidth="1"/>
    <col min="16130" max="16142" width="2.625" style="4" customWidth="1"/>
    <col min="16143" max="16144" width="26.625" style="4" customWidth="1"/>
    <col min="16145" max="16173" width="2.625" style="4" customWidth="1"/>
    <col min="16174" max="16384" width="9" style="4"/>
  </cols>
  <sheetData>
    <row r="1" spans="1:16" ht="20.100000000000001" customHeight="1" x14ac:dyDescent="0.15">
      <c r="B1" s="2211" t="s">
        <v>1237</v>
      </c>
      <c r="C1" s="2211"/>
      <c r="D1" s="2211"/>
      <c r="E1" s="2211"/>
      <c r="F1" s="2211"/>
      <c r="G1" s="2211"/>
      <c r="H1" s="2211"/>
    </row>
    <row r="2" spans="1:16" s="781" customFormat="1" ht="20.100000000000001" customHeight="1" x14ac:dyDescent="0.15">
      <c r="A2" s="744"/>
      <c r="B2" s="2099" t="s">
        <v>610</v>
      </c>
      <c r="C2" s="2212"/>
      <c r="D2" s="2212"/>
      <c r="E2" s="2212"/>
      <c r="F2" s="2212"/>
      <c r="G2" s="2212"/>
      <c r="H2" s="2212"/>
      <c r="I2" s="2212"/>
      <c r="J2" s="2212"/>
      <c r="K2" s="2212"/>
      <c r="L2" s="2212"/>
      <c r="M2" s="2212"/>
      <c r="N2" s="2212"/>
      <c r="O2" s="2212"/>
      <c r="P2" s="2212"/>
    </row>
    <row r="3" spans="1:16" s="781" customFormat="1" ht="20.100000000000001" customHeight="1" x14ac:dyDescent="0.15">
      <c r="A3" s="744"/>
      <c r="B3" s="785"/>
      <c r="C3" s="785"/>
      <c r="D3" s="785"/>
      <c r="E3" s="785"/>
      <c r="F3" s="785"/>
      <c r="G3" s="785"/>
      <c r="H3" s="785"/>
      <c r="I3" s="785"/>
      <c r="J3" s="785"/>
      <c r="K3" s="785"/>
      <c r="L3" s="785"/>
      <c r="M3" s="785"/>
      <c r="N3" s="785"/>
      <c r="O3" s="785"/>
      <c r="P3" s="785"/>
    </row>
    <row r="4" spans="1:16" s="3" customFormat="1" ht="20.100000000000001" customHeight="1" x14ac:dyDescent="0.15">
      <c r="B4" s="2213" t="s">
        <v>1238</v>
      </c>
      <c r="C4" s="2213"/>
      <c r="D4" s="2213"/>
      <c r="E4" s="2213"/>
      <c r="F4" s="2213"/>
      <c r="G4" s="2213"/>
      <c r="H4" s="2213"/>
      <c r="I4" s="2213"/>
      <c r="J4" s="2213"/>
      <c r="K4" s="2213"/>
      <c r="L4" s="2213"/>
      <c r="M4" s="2213"/>
      <c r="N4" s="2213"/>
      <c r="O4" s="2213"/>
      <c r="P4" s="2213"/>
    </row>
    <row r="5" spans="1:16" s="781" customFormat="1" ht="20.100000000000001" customHeight="1" thickBot="1" x14ac:dyDescent="0.2">
      <c r="A5" s="746"/>
      <c r="B5" s="2214"/>
      <c r="C5" s="2215"/>
      <c r="D5" s="2215"/>
      <c r="E5" s="2215"/>
      <c r="F5" s="2215"/>
      <c r="G5" s="2215"/>
      <c r="H5" s="2215"/>
      <c r="I5" s="2215"/>
      <c r="J5" s="2215"/>
      <c r="K5" s="2215"/>
      <c r="L5" s="2215"/>
      <c r="M5" s="2215"/>
      <c r="N5" s="2215"/>
      <c r="O5" s="2215"/>
      <c r="P5" s="2215"/>
    </row>
    <row r="6" spans="1:16" s="781" customFormat="1" ht="36" customHeight="1" x14ac:dyDescent="0.15">
      <c r="A6" s="746"/>
      <c r="B6" s="2216" t="s">
        <v>1156</v>
      </c>
      <c r="C6" s="2217"/>
      <c r="D6" s="2217"/>
      <c r="E6" s="2217"/>
      <c r="F6" s="2217"/>
      <c r="G6" s="2217"/>
      <c r="H6" s="2217"/>
      <c r="I6" s="2217"/>
      <c r="J6" s="2217"/>
      <c r="K6" s="2217"/>
      <c r="L6" s="2217"/>
      <c r="M6" s="2217"/>
      <c r="N6" s="2218"/>
      <c r="O6" s="2219"/>
      <c r="P6" s="2220"/>
    </row>
    <row r="7" spans="1:16" s="781" customFormat="1" ht="36" customHeight="1" x14ac:dyDescent="0.15">
      <c r="A7" s="746"/>
      <c r="B7" s="2221" t="s">
        <v>1199</v>
      </c>
      <c r="C7" s="2222"/>
      <c r="D7" s="2222"/>
      <c r="E7" s="2222"/>
      <c r="F7" s="2222"/>
      <c r="G7" s="2222"/>
      <c r="H7" s="2222"/>
      <c r="I7" s="2222"/>
      <c r="J7" s="2222"/>
      <c r="K7" s="2222"/>
      <c r="L7" s="2222"/>
      <c r="M7" s="2222"/>
      <c r="N7" s="2223"/>
      <c r="O7" s="2224"/>
      <c r="P7" s="2225"/>
    </row>
    <row r="8" spans="1:16" s="781" customFormat="1" ht="36" customHeight="1" thickBot="1" x14ac:dyDescent="0.2">
      <c r="B8" s="2226" t="s">
        <v>1200</v>
      </c>
      <c r="C8" s="2227"/>
      <c r="D8" s="2227"/>
      <c r="E8" s="2227"/>
      <c r="F8" s="2227"/>
      <c r="G8" s="2227"/>
      <c r="H8" s="2227"/>
      <c r="I8" s="2227"/>
      <c r="J8" s="2227"/>
      <c r="K8" s="2227"/>
      <c r="L8" s="2227"/>
      <c r="M8" s="2227"/>
      <c r="N8" s="2228"/>
      <c r="O8" s="2229" t="s">
        <v>726</v>
      </c>
      <c r="P8" s="2230"/>
    </row>
    <row r="9" spans="1:16" ht="36" customHeight="1" x14ac:dyDescent="0.15">
      <c r="B9" s="2231" t="s">
        <v>152</v>
      </c>
      <c r="C9" s="2232"/>
      <c r="D9" s="2232"/>
      <c r="E9" s="2232"/>
      <c r="F9" s="2232"/>
      <c r="G9" s="2232"/>
      <c r="H9" s="2232"/>
      <c r="I9" s="2232"/>
      <c r="J9" s="2232"/>
      <c r="K9" s="2232"/>
      <c r="L9" s="2232"/>
      <c r="M9" s="2232"/>
      <c r="N9" s="2233"/>
      <c r="O9" s="2234" t="s">
        <v>153</v>
      </c>
      <c r="P9" s="2235"/>
    </row>
    <row r="10" spans="1:16" ht="21" customHeight="1" x14ac:dyDescent="0.15">
      <c r="B10" s="2236" t="s">
        <v>154</v>
      </c>
      <c r="C10" s="2237"/>
      <c r="D10" s="2237"/>
      <c r="E10" s="2237"/>
      <c r="F10" s="2237"/>
      <c r="G10" s="2237" t="s">
        <v>79</v>
      </c>
      <c r="H10" s="2237"/>
      <c r="I10" s="2237"/>
      <c r="J10" s="2237"/>
      <c r="K10" s="2237"/>
      <c r="L10" s="2237"/>
      <c r="M10" s="2237"/>
      <c r="N10" s="2237"/>
      <c r="O10" s="2238" t="s">
        <v>179</v>
      </c>
      <c r="P10" s="2241" t="s">
        <v>180</v>
      </c>
    </row>
    <row r="11" spans="1:16" ht="21" customHeight="1" x14ac:dyDescent="0.15">
      <c r="B11" s="2236"/>
      <c r="C11" s="2237"/>
      <c r="D11" s="2237"/>
      <c r="E11" s="2237"/>
      <c r="F11" s="2237"/>
      <c r="G11" s="2237"/>
      <c r="H11" s="2237"/>
      <c r="I11" s="2237"/>
      <c r="J11" s="2237"/>
      <c r="K11" s="2237"/>
      <c r="L11" s="2237"/>
      <c r="M11" s="2237"/>
      <c r="N11" s="2237"/>
      <c r="O11" s="2239"/>
      <c r="P11" s="2241"/>
    </row>
    <row r="12" spans="1:16" ht="21" customHeight="1" x14ac:dyDescent="0.15">
      <c r="B12" s="2236"/>
      <c r="C12" s="2237"/>
      <c r="D12" s="2237"/>
      <c r="E12" s="2237"/>
      <c r="F12" s="2237"/>
      <c r="G12" s="2237"/>
      <c r="H12" s="2237"/>
      <c r="I12" s="2237"/>
      <c r="J12" s="2237"/>
      <c r="K12" s="2237"/>
      <c r="L12" s="2237"/>
      <c r="M12" s="2237"/>
      <c r="N12" s="2237"/>
      <c r="O12" s="2240"/>
      <c r="P12" s="2241"/>
    </row>
    <row r="13" spans="1:16" ht="21" customHeight="1" x14ac:dyDescent="0.15">
      <c r="B13" s="2242"/>
      <c r="C13" s="2243"/>
      <c r="D13" s="2243"/>
      <c r="E13" s="2243"/>
      <c r="F13" s="2243"/>
      <c r="G13" s="2243"/>
      <c r="H13" s="2243"/>
      <c r="I13" s="2243"/>
      <c r="J13" s="2243"/>
      <c r="K13" s="2243"/>
      <c r="L13" s="2243"/>
      <c r="M13" s="2243"/>
      <c r="N13" s="2243"/>
      <c r="O13" s="786"/>
      <c r="P13" s="787"/>
    </row>
    <row r="14" spans="1:16" ht="21" customHeight="1" x14ac:dyDescent="0.15">
      <c r="B14" s="2242"/>
      <c r="C14" s="2243"/>
      <c r="D14" s="2243"/>
      <c r="E14" s="2243"/>
      <c r="F14" s="2243"/>
      <c r="G14" s="2243"/>
      <c r="H14" s="2243"/>
      <c r="I14" s="2243"/>
      <c r="J14" s="2243"/>
      <c r="K14" s="2243"/>
      <c r="L14" s="2243"/>
      <c r="M14" s="2243"/>
      <c r="N14" s="2243"/>
      <c r="O14" s="786"/>
      <c r="P14" s="787"/>
    </row>
    <row r="15" spans="1:16" ht="21" customHeight="1" x14ac:dyDescent="0.15">
      <c r="B15" s="2242"/>
      <c r="C15" s="2243"/>
      <c r="D15" s="2243"/>
      <c r="E15" s="2243"/>
      <c r="F15" s="2243"/>
      <c r="G15" s="2243"/>
      <c r="H15" s="2243"/>
      <c r="I15" s="2243"/>
      <c r="J15" s="2243"/>
      <c r="K15" s="2243"/>
      <c r="L15" s="2243"/>
      <c r="M15" s="2243"/>
      <c r="N15" s="2243"/>
      <c r="O15" s="786"/>
      <c r="P15" s="787"/>
    </row>
    <row r="16" spans="1:16" ht="21" customHeight="1" x14ac:dyDescent="0.15">
      <c r="B16" s="2242"/>
      <c r="C16" s="2243"/>
      <c r="D16" s="2243"/>
      <c r="E16" s="2243"/>
      <c r="F16" s="2243"/>
      <c r="G16" s="2243"/>
      <c r="H16" s="2243"/>
      <c r="I16" s="2243"/>
      <c r="J16" s="2243"/>
      <c r="K16" s="2243"/>
      <c r="L16" s="2243"/>
      <c r="M16" s="2243"/>
      <c r="N16" s="2243"/>
      <c r="O16" s="786"/>
      <c r="P16" s="788"/>
    </row>
    <row r="17" spans="2:16" ht="21" customHeight="1" x14ac:dyDescent="0.15">
      <c r="B17" s="2242"/>
      <c r="C17" s="2243"/>
      <c r="D17" s="2243"/>
      <c r="E17" s="2243"/>
      <c r="F17" s="2243"/>
      <c r="G17" s="2243"/>
      <c r="H17" s="2243"/>
      <c r="I17" s="2243"/>
      <c r="J17" s="2243"/>
      <c r="K17" s="2243"/>
      <c r="L17" s="2243"/>
      <c r="M17" s="2243"/>
      <c r="N17" s="2243"/>
      <c r="O17" s="786"/>
      <c r="P17" s="788"/>
    </row>
    <row r="18" spans="2:16" ht="21" customHeight="1" x14ac:dyDescent="0.15">
      <c r="B18" s="2242"/>
      <c r="C18" s="2243"/>
      <c r="D18" s="2243"/>
      <c r="E18" s="2243"/>
      <c r="F18" s="2243"/>
      <c r="G18" s="2243"/>
      <c r="H18" s="2243"/>
      <c r="I18" s="2243"/>
      <c r="J18" s="2243"/>
      <c r="K18" s="2243"/>
      <c r="L18" s="2243"/>
      <c r="M18" s="2243"/>
      <c r="N18" s="2243"/>
      <c r="O18" s="786"/>
      <c r="P18" s="788"/>
    </row>
    <row r="19" spans="2:16" ht="21" customHeight="1" x14ac:dyDescent="0.15">
      <c r="B19" s="2242"/>
      <c r="C19" s="2243"/>
      <c r="D19" s="2243"/>
      <c r="E19" s="2243"/>
      <c r="F19" s="2243"/>
      <c r="G19" s="2243"/>
      <c r="H19" s="2243"/>
      <c r="I19" s="2243"/>
      <c r="J19" s="2243"/>
      <c r="K19" s="2243"/>
      <c r="L19" s="2243"/>
      <c r="M19" s="2243"/>
      <c r="N19" s="2243"/>
      <c r="O19" s="786"/>
      <c r="P19" s="788"/>
    </row>
    <row r="20" spans="2:16" ht="21" customHeight="1" x14ac:dyDescent="0.15">
      <c r="B20" s="2242"/>
      <c r="C20" s="2243"/>
      <c r="D20" s="2243"/>
      <c r="E20" s="2243"/>
      <c r="F20" s="2243"/>
      <c r="G20" s="2243"/>
      <c r="H20" s="2243"/>
      <c r="I20" s="2243"/>
      <c r="J20" s="2243"/>
      <c r="K20" s="2243"/>
      <c r="L20" s="2243"/>
      <c r="M20" s="2243"/>
      <c r="N20" s="2243"/>
      <c r="O20" s="786"/>
      <c r="P20" s="788"/>
    </row>
    <row r="21" spans="2:16" ht="21" customHeight="1" x14ac:dyDescent="0.15">
      <c r="B21" s="2242"/>
      <c r="C21" s="2243"/>
      <c r="D21" s="2243"/>
      <c r="E21" s="2243"/>
      <c r="F21" s="2243"/>
      <c r="G21" s="2243"/>
      <c r="H21" s="2243"/>
      <c r="I21" s="2243"/>
      <c r="J21" s="2243"/>
      <c r="K21" s="2243"/>
      <c r="L21" s="2243"/>
      <c r="M21" s="2243"/>
      <c r="N21" s="2243"/>
      <c r="O21" s="786"/>
      <c r="P21" s="788"/>
    </row>
    <row r="22" spans="2:16" ht="21" customHeight="1" x14ac:dyDescent="0.15">
      <c r="B22" s="2244"/>
      <c r="C22" s="2245"/>
      <c r="D22" s="2245"/>
      <c r="E22" s="2245"/>
      <c r="F22" s="2245"/>
      <c r="G22" s="2245"/>
      <c r="H22" s="2245"/>
      <c r="I22" s="2245"/>
      <c r="J22" s="2245"/>
      <c r="K22" s="2245"/>
      <c r="L22" s="2245"/>
      <c r="M22" s="2245"/>
      <c r="N22" s="2245"/>
      <c r="O22" s="789"/>
      <c r="P22" s="790"/>
    </row>
    <row r="23" spans="2:16" ht="21" customHeight="1" x14ac:dyDescent="0.15">
      <c r="B23" s="2244"/>
      <c r="C23" s="2245"/>
      <c r="D23" s="2245"/>
      <c r="E23" s="2245"/>
      <c r="F23" s="2245"/>
      <c r="G23" s="2245"/>
      <c r="H23" s="2245"/>
      <c r="I23" s="2245"/>
      <c r="J23" s="2245"/>
      <c r="K23" s="2245"/>
      <c r="L23" s="2245"/>
      <c r="M23" s="2245"/>
      <c r="N23" s="2245"/>
      <c r="O23" s="789"/>
      <c r="P23" s="790"/>
    </row>
    <row r="24" spans="2:16" ht="21" customHeight="1" thickBot="1" x14ac:dyDescent="0.2">
      <c r="B24" s="2252"/>
      <c r="C24" s="2253"/>
      <c r="D24" s="2253"/>
      <c r="E24" s="2253"/>
      <c r="F24" s="2253"/>
      <c r="G24" s="2253"/>
      <c r="H24" s="2253"/>
      <c r="I24" s="2253"/>
      <c r="J24" s="2253"/>
      <c r="K24" s="2253"/>
      <c r="L24" s="2253"/>
      <c r="M24" s="2253"/>
      <c r="N24" s="2253"/>
      <c r="O24" s="791"/>
      <c r="P24" s="792"/>
    </row>
    <row r="25" spans="2:16" ht="21" customHeight="1" thickBot="1" x14ac:dyDescent="0.2">
      <c r="B25" s="793"/>
      <c r="C25" s="793"/>
      <c r="D25" s="793"/>
      <c r="E25" s="793"/>
      <c r="F25" s="793"/>
      <c r="G25" s="793"/>
      <c r="H25" s="793"/>
      <c r="I25" s="793"/>
      <c r="J25" s="793"/>
      <c r="K25" s="793"/>
      <c r="L25" s="793"/>
      <c r="M25" s="793"/>
      <c r="N25" s="793"/>
      <c r="O25" s="793"/>
      <c r="P25" s="793"/>
    </row>
    <row r="26" spans="2:16" ht="21" customHeight="1" x14ac:dyDescent="0.15">
      <c r="B26" s="2254" t="s">
        <v>1239</v>
      </c>
      <c r="C26" s="2255"/>
      <c r="D26" s="2255"/>
      <c r="E26" s="2255"/>
      <c r="F26" s="2255"/>
      <c r="G26" s="2255"/>
      <c r="H26" s="2255"/>
      <c r="I26" s="2255"/>
      <c r="J26" s="2256"/>
      <c r="K26" s="2256"/>
      <c r="L26" s="2256"/>
      <c r="M26" s="2256"/>
      <c r="N26" s="2257"/>
      <c r="O26" s="2262" t="s">
        <v>181</v>
      </c>
      <c r="P26" s="794"/>
    </row>
    <row r="27" spans="2:16" ht="42.75" customHeight="1" x14ac:dyDescent="0.15">
      <c r="B27" s="2258"/>
      <c r="C27" s="2259"/>
      <c r="D27" s="2259"/>
      <c r="E27" s="2259"/>
      <c r="F27" s="2259"/>
      <c r="G27" s="2259"/>
      <c r="H27" s="2259"/>
      <c r="I27" s="2259"/>
      <c r="J27" s="2260"/>
      <c r="K27" s="2260"/>
      <c r="L27" s="2260"/>
      <c r="M27" s="2260"/>
      <c r="N27" s="2261"/>
      <c r="O27" s="2263"/>
      <c r="P27" s="795" t="s">
        <v>1240</v>
      </c>
    </row>
    <row r="28" spans="2:16" ht="24.75" customHeight="1" thickBot="1" x14ac:dyDescent="0.2">
      <c r="B28" s="2246"/>
      <c r="C28" s="2247"/>
      <c r="D28" s="2247"/>
      <c r="E28" s="2247"/>
      <c r="F28" s="2247"/>
      <c r="G28" s="2247"/>
      <c r="H28" s="2247"/>
      <c r="I28" s="2247"/>
      <c r="J28" s="2248"/>
      <c r="K28" s="2248"/>
      <c r="L28" s="2248"/>
      <c r="M28" s="2248"/>
      <c r="N28" s="2249"/>
      <c r="O28" s="796"/>
      <c r="P28" s="797"/>
    </row>
    <row r="29" spans="2:16" ht="13.5" customHeight="1" x14ac:dyDescent="0.15">
      <c r="B29" s="793"/>
      <c r="C29" s="793"/>
      <c r="D29" s="793"/>
      <c r="E29" s="793"/>
      <c r="F29" s="793"/>
      <c r="G29" s="793"/>
      <c r="H29" s="793"/>
      <c r="I29" s="793"/>
      <c r="J29" s="798"/>
      <c r="K29" s="798"/>
      <c r="L29" s="798"/>
      <c r="M29" s="798"/>
      <c r="N29" s="798"/>
      <c r="O29" s="799"/>
      <c r="P29" s="799"/>
    </row>
    <row r="30" spans="2:16" ht="30" customHeight="1" x14ac:dyDescent="0.15">
      <c r="B30" s="2250" t="s">
        <v>1241</v>
      </c>
      <c r="C30" s="2251"/>
      <c r="D30" s="2251"/>
      <c r="E30" s="2251"/>
      <c r="F30" s="2251"/>
      <c r="G30" s="2251"/>
      <c r="H30" s="2251"/>
      <c r="I30" s="2251"/>
      <c r="J30" s="2251"/>
      <c r="K30" s="2251"/>
      <c r="L30" s="2251"/>
      <c r="M30" s="2251"/>
      <c r="N30" s="2251"/>
      <c r="O30" s="2251"/>
      <c r="P30" s="2251"/>
    </row>
    <row r="31" spans="2:16" ht="20.25" customHeight="1" x14ac:dyDescent="0.15">
      <c r="B31" s="2250" t="s">
        <v>182</v>
      </c>
      <c r="C31" s="2251"/>
      <c r="D31" s="2251"/>
      <c r="E31" s="2251"/>
      <c r="F31" s="2251"/>
      <c r="G31" s="2251"/>
      <c r="H31" s="2251"/>
      <c r="I31" s="2251"/>
      <c r="J31" s="2251"/>
      <c r="K31" s="2251"/>
      <c r="L31" s="2251"/>
      <c r="M31" s="2251"/>
      <c r="N31" s="2251"/>
      <c r="O31" s="2251"/>
      <c r="P31" s="2251"/>
    </row>
    <row r="32" spans="2:16" ht="13.5" customHeight="1" x14ac:dyDescent="0.15">
      <c r="B32" s="800"/>
      <c r="C32" s="801"/>
      <c r="D32" s="801"/>
      <c r="E32" s="801"/>
      <c r="F32" s="801"/>
      <c r="G32" s="801"/>
      <c r="H32" s="801"/>
      <c r="I32" s="801"/>
      <c r="J32" s="801"/>
      <c r="K32" s="801"/>
      <c r="L32" s="801"/>
      <c r="M32" s="801"/>
      <c r="N32" s="801"/>
      <c r="O32" s="801"/>
      <c r="P32" s="801"/>
    </row>
    <row r="33" spans="2:16" ht="21" customHeight="1" x14ac:dyDescent="0.15">
      <c r="B33" s="2250" t="s">
        <v>1242</v>
      </c>
      <c r="C33" s="2251"/>
      <c r="D33" s="2251"/>
      <c r="E33" s="2251"/>
      <c r="F33" s="2251"/>
      <c r="G33" s="2251"/>
      <c r="H33" s="2251"/>
      <c r="I33" s="2251"/>
      <c r="J33" s="2251"/>
      <c r="K33" s="2251"/>
      <c r="L33" s="2251"/>
      <c r="M33" s="2251"/>
      <c r="N33" s="2251"/>
      <c r="O33" s="2251"/>
      <c r="P33" s="2251"/>
    </row>
    <row r="34" spans="2:16" ht="21" customHeight="1" x14ac:dyDescent="0.15">
      <c r="B34" s="2251"/>
      <c r="C34" s="2251"/>
      <c r="D34" s="2251"/>
      <c r="E34" s="2251"/>
      <c r="F34" s="2251"/>
      <c r="G34" s="2251"/>
      <c r="H34" s="2251"/>
      <c r="I34" s="2251"/>
      <c r="J34" s="2251"/>
      <c r="K34" s="2251"/>
      <c r="L34" s="2251"/>
      <c r="M34" s="2251"/>
      <c r="N34" s="2251"/>
      <c r="O34" s="2251"/>
      <c r="P34" s="2251"/>
    </row>
    <row r="35" spans="2:16" ht="21" customHeight="1" x14ac:dyDescent="0.15">
      <c r="B35" s="2251"/>
      <c r="C35" s="2251"/>
      <c r="D35" s="2251"/>
      <c r="E35" s="2251"/>
      <c r="F35" s="2251"/>
      <c r="G35" s="2251"/>
      <c r="H35" s="2251"/>
      <c r="I35" s="2251"/>
      <c r="J35" s="2251"/>
      <c r="K35" s="2251"/>
      <c r="L35" s="2251"/>
      <c r="M35" s="2251"/>
      <c r="N35" s="2251"/>
      <c r="O35" s="2251"/>
      <c r="P35" s="2251"/>
    </row>
    <row r="36" spans="2:16" ht="21" customHeight="1" x14ac:dyDescent="0.15">
      <c r="B36" s="2251"/>
      <c r="C36" s="2251"/>
      <c r="D36" s="2251"/>
      <c r="E36" s="2251"/>
      <c r="F36" s="2251"/>
      <c r="G36" s="2251"/>
      <c r="H36" s="2251"/>
      <c r="I36" s="2251"/>
      <c r="J36" s="2251"/>
      <c r="K36" s="2251"/>
      <c r="L36" s="2251"/>
      <c r="M36" s="2251"/>
      <c r="N36" s="2251"/>
      <c r="O36" s="2251"/>
      <c r="P36" s="2251"/>
    </row>
    <row r="37" spans="2:16" ht="45.75" customHeight="1" x14ac:dyDescent="0.15">
      <c r="B37" s="2251"/>
      <c r="C37" s="2251"/>
      <c r="D37" s="2251"/>
      <c r="E37" s="2251"/>
      <c r="F37" s="2251"/>
      <c r="G37" s="2251"/>
      <c r="H37" s="2251"/>
      <c r="I37" s="2251"/>
      <c r="J37" s="2251"/>
      <c r="K37" s="2251"/>
      <c r="L37" s="2251"/>
      <c r="M37" s="2251"/>
      <c r="N37" s="2251"/>
      <c r="O37" s="2251"/>
      <c r="P37" s="2251"/>
    </row>
    <row r="38" spans="2:16" ht="21" customHeight="1" x14ac:dyDescent="0.15">
      <c r="B38" s="298" t="s">
        <v>1243</v>
      </c>
      <c r="C38" s="298"/>
      <c r="D38" s="298"/>
      <c r="E38" s="298"/>
      <c r="F38" s="298"/>
      <c r="G38" s="298"/>
      <c r="H38" s="298"/>
      <c r="I38" s="298"/>
      <c r="J38" s="298"/>
      <c r="K38" s="298"/>
      <c r="L38" s="298"/>
      <c r="M38" s="298"/>
      <c r="N38" s="298"/>
      <c r="O38" s="298"/>
      <c r="P38" s="298"/>
    </row>
    <row r="39" spans="2:16" ht="21" customHeight="1" x14ac:dyDescent="0.15">
      <c r="B39" s="298"/>
      <c r="C39" s="298"/>
      <c r="D39" s="298"/>
      <c r="E39" s="298"/>
      <c r="F39" s="298"/>
      <c r="G39" s="298"/>
      <c r="H39" s="298"/>
      <c r="I39" s="298"/>
      <c r="J39" s="298"/>
      <c r="K39" s="298"/>
      <c r="L39" s="298"/>
      <c r="M39" s="298"/>
      <c r="N39" s="298"/>
      <c r="O39" s="298"/>
      <c r="P39" s="298"/>
    </row>
    <row r="40" spans="2:16" ht="21" customHeight="1" x14ac:dyDescent="0.15">
      <c r="B40" s="298"/>
      <c r="C40" s="298"/>
      <c r="D40" s="298"/>
      <c r="E40" s="298"/>
      <c r="F40" s="298"/>
      <c r="G40" s="298"/>
      <c r="H40" s="298"/>
      <c r="I40" s="298"/>
      <c r="J40" s="298"/>
      <c r="K40" s="298"/>
      <c r="L40" s="298"/>
      <c r="M40" s="298"/>
      <c r="N40" s="298"/>
      <c r="O40" s="298"/>
      <c r="P40" s="298"/>
    </row>
    <row r="41" spans="2:16" ht="21" customHeight="1" x14ac:dyDescent="0.15">
      <c r="B41" s="298"/>
      <c r="C41" s="298"/>
      <c r="D41" s="298"/>
      <c r="E41" s="298"/>
      <c r="F41" s="298"/>
      <c r="G41" s="298"/>
      <c r="H41" s="298"/>
      <c r="I41" s="298"/>
      <c r="J41" s="298"/>
      <c r="K41" s="298"/>
      <c r="L41" s="298"/>
      <c r="M41" s="298"/>
      <c r="N41" s="298"/>
      <c r="O41" s="298"/>
      <c r="P41" s="298"/>
    </row>
    <row r="42" spans="2:16" ht="21" customHeight="1" x14ac:dyDescent="0.15">
      <c r="B42" s="298"/>
      <c r="C42" s="298"/>
      <c r="D42" s="298"/>
      <c r="E42" s="298"/>
      <c r="F42" s="298"/>
      <c r="G42" s="298"/>
      <c r="H42" s="298"/>
      <c r="I42" s="298"/>
      <c r="J42" s="298"/>
      <c r="K42" s="298"/>
      <c r="L42" s="298"/>
      <c r="M42" s="298"/>
      <c r="N42" s="298"/>
      <c r="O42" s="298"/>
      <c r="P42" s="298"/>
    </row>
    <row r="43" spans="2:16" ht="16.5" customHeight="1" x14ac:dyDescent="0.15">
      <c r="B43" s="298"/>
      <c r="C43" s="298"/>
      <c r="D43" s="298"/>
      <c r="E43" s="298"/>
      <c r="F43" s="298"/>
      <c r="G43" s="298"/>
      <c r="H43" s="298"/>
      <c r="I43" s="298"/>
      <c r="J43" s="298"/>
      <c r="K43" s="298"/>
      <c r="L43" s="298"/>
      <c r="M43" s="298"/>
      <c r="N43" s="298"/>
      <c r="O43" s="298"/>
      <c r="P43" s="298"/>
    </row>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9"/>
  <pageMargins left="0.7" right="0.7" top="0.75" bottom="0.75" header="0.3" footer="0.3"/>
  <pageSetup paperSize="9" orientation="portrait"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C53B6-552D-460C-A4FE-91795622E9CF}">
  <sheetPr>
    <pageSetUpPr fitToPage="1"/>
  </sheetPr>
  <dimension ref="A1:Z350"/>
  <sheetViews>
    <sheetView view="pageBreakPreview" zoomScaleNormal="100" zoomScaleSheetLayoutView="100" workbookViewId="0">
      <selection activeCell="B4" sqref="B4:Z4"/>
    </sheetView>
  </sheetViews>
  <sheetFormatPr defaultRowHeight="13.5" x14ac:dyDescent="0.15"/>
  <cols>
    <col min="1" max="1" width="1.125" style="802" customWidth="1"/>
    <col min="2" max="6" width="3.125" style="802" customWidth="1"/>
    <col min="7" max="14" width="3.625" style="802" customWidth="1"/>
    <col min="15" max="26" width="4.625" style="802" customWidth="1"/>
    <col min="27" max="27" width="1" style="802" customWidth="1"/>
    <col min="28" max="55" width="2.625" style="802" customWidth="1"/>
    <col min="56" max="266" width="9" style="802"/>
    <col min="267" max="267" width="1.125" style="802" customWidth="1"/>
    <col min="268" max="280" width="2.625" style="802" customWidth="1"/>
    <col min="281" max="282" width="26.625" style="802" customWidth="1"/>
    <col min="283" max="311" width="2.625" style="802" customWidth="1"/>
    <col min="312" max="522" width="9" style="802"/>
    <col min="523" max="523" width="1.125" style="802" customWidth="1"/>
    <col min="524" max="536" width="2.625" style="802" customWidth="1"/>
    <col min="537" max="538" width="26.625" style="802" customWidth="1"/>
    <col min="539" max="567" width="2.625" style="802" customWidth="1"/>
    <col min="568" max="778" width="9" style="802"/>
    <col min="779" max="779" width="1.125" style="802" customWidth="1"/>
    <col min="780" max="792" width="2.625" style="802" customWidth="1"/>
    <col min="793" max="794" width="26.625" style="802" customWidth="1"/>
    <col min="795" max="823" width="2.625" style="802" customWidth="1"/>
    <col min="824" max="1034" width="9" style="802"/>
    <col min="1035" max="1035" width="1.125" style="802" customWidth="1"/>
    <col min="1036" max="1048" width="2.625" style="802" customWidth="1"/>
    <col min="1049" max="1050" width="26.625" style="802" customWidth="1"/>
    <col min="1051" max="1079" width="2.625" style="802" customWidth="1"/>
    <col min="1080" max="1290" width="9" style="802"/>
    <col min="1291" max="1291" width="1.125" style="802" customWidth="1"/>
    <col min="1292" max="1304" width="2.625" style="802" customWidth="1"/>
    <col min="1305" max="1306" width="26.625" style="802" customWidth="1"/>
    <col min="1307" max="1335" width="2.625" style="802" customWidth="1"/>
    <col min="1336" max="1546" width="9" style="802"/>
    <col min="1547" max="1547" width="1.125" style="802" customWidth="1"/>
    <col min="1548" max="1560" width="2.625" style="802" customWidth="1"/>
    <col min="1561" max="1562" width="26.625" style="802" customWidth="1"/>
    <col min="1563" max="1591" width="2.625" style="802" customWidth="1"/>
    <col min="1592" max="1802" width="9" style="802"/>
    <col min="1803" max="1803" width="1.125" style="802" customWidth="1"/>
    <col min="1804" max="1816" width="2.625" style="802" customWidth="1"/>
    <col min="1817" max="1818" width="26.625" style="802" customWidth="1"/>
    <col min="1819" max="1847" width="2.625" style="802" customWidth="1"/>
    <col min="1848" max="2058" width="9" style="802"/>
    <col min="2059" max="2059" width="1.125" style="802" customWidth="1"/>
    <col min="2060" max="2072" width="2.625" style="802" customWidth="1"/>
    <col min="2073" max="2074" width="26.625" style="802" customWidth="1"/>
    <col min="2075" max="2103" width="2.625" style="802" customWidth="1"/>
    <col min="2104" max="2314" width="9" style="802"/>
    <col min="2315" max="2315" width="1.125" style="802" customWidth="1"/>
    <col min="2316" max="2328" width="2.625" style="802" customWidth="1"/>
    <col min="2329" max="2330" width="26.625" style="802" customWidth="1"/>
    <col min="2331" max="2359" width="2.625" style="802" customWidth="1"/>
    <col min="2360" max="2570" width="9" style="802"/>
    <col min="2571" max="2571" width="1.125" style="802" customWidth="1"/>
    <col min="2572" max="2584" width="2.625" style="802" customWidth="1"/>
    <col min="2585" max="2586" width="26.625" style="802" customWidth="1"/>
    <col min="2587" max="2615" width="2.625" style="802" customWidth="1"/>
    <col min="2616" max="2826" width="9" style="802"/>
    <col min="2827" max="2827" width="1.125" style="802" customWidth="1"/>
    <col min="2828" max="2840" width="2.625" style="802" customWidth="1"/>
    <col min="2841" max="2842" width="26.625" style="802" customWidth="1"/>
    <col min="2843" max="2871" width="2.625" style="802" customWidth="1"/>
    <col min="2872" max="3082" width="9" style="802"/>
    <col min="3083" max="3083" width="1.125" style="802" customWidth="1"/>
    <col min="3084" max="3096" width="2.625" style="802" customWidth="1"/>
    <col min="3097" max="3098" width="26.625" style="802" customWidth="1"/>
    <col min="3099" max="3127" width="2.625" style="802" customWidth="1"/>
    <col min="3128" max="3338" width="9" style="802"/>
    <col min="3339" max="3339" width="1.125" style="802" customWidth="1"/>
    <col min="3340" max="3352" width="2.625" style="802" customWidth="1"/>
    <col min="3353" max="3354" width="26.625" style="802" customWidth="1"/>
    <col min="3355" max="3383" width="2.625" style="802" customWidth="1"/>
    <col min="3384" max="3594" width="9" style="802"/>
    <col min="3595" max="3595" width="1.125" style="802" customWidth="1"/>
    <col min="3596" max="3608" width="2.625" style="802" customWidth="1"/>
    <col min="3609" max="3610" width="26.625" style="802" customWidth="1"/>
    <col min="3611" max="3639" width="2.625" style="802" customWidth="1"/>
    <col min="3640" max="3850" width="9" style="802"/>
    <col min="3851" max="3851" width="1.125" style="802" customWidth="1"/>
    <col min="3852" max="3864" width="2.625" style="802" customWidth="1"/>
    <col min="3865" max="3866" width="26.625" style="802" customWidth="1"/>
    <col min="3867" max="3895" width="2.625" style="802" customWidth="1"/>
    <col min="3896" max="4106" width="9" style="802"/>
    <col min="4107" max="4107" width="1.125" style="802" customWidth="1"/>
    <col min="4108" max="4120" width="2.625" style="802" customWidth="1"/>
    <col min="4121" max="4122" width="26.625" style="802" customWidth="1"/>
    <col min="4123" max="4151" width="2.625" style="802" customWidth="1"/>
    <col min="4152" max="4362" width="9" style="802"/>
    <col min="4363" max="4363" width="1.125" style="802" customWidth="1"/>
    <col min="4364" max="4376" width="2.625" style="802" customWidth="1"/>
    <col min="4377" max="4378" width="26.625" style="802" customWidth="1"/>
    <col min="4379" max="4407" width="2.625" style="802" customWidth="1"/>
    <col min="4408" max="4618" width="9" style="802"/>
    <col min="4619" max="4619" width="1.125" style="802" customWidth="1"/>
    <col min="4620" max="4632" width="2.625" style="802" customWidth="1"/>
    <col min="4633" max="4634" width="26.625" style="802" customWidth="1"/>
    <col min="4635" max="4663" width="2.625" style="802" customWidth="1"/>
    <col min="4664" max="4874" width="9" style="802"/>
    <col min="4875" max="4875" width="1.125" style="802" customWidth="1"/>
    <col min="4876" max="4888" width="2.625" style="802" customWidth="1"/>
    <col min="4889" max="4890" width="26.625" style="802" customWidth="1"/>
    <col min="4891" max="4919" width="2.625" style="802" customWidth="1"/>
    <col min="4920" max="5130" width="9" style="802"/>
    <col min="5131" max="5131" width="1.125" style="802" customWidth="1"/>
    <col min="5132" max="5144" width="2.625" style="802" customWidth="1"/>
    <col min="5145" max="5146" width="26.625" style="802" customWidth="1"/>
    <col min="5147" max="5175" width="2.625" style="802" customWidth="1"/>
    <col min="5176" max="5386" width="9" style="802"/>
    <col min="5387" max="5387" width="1.125" style="802" customWidth="1"/>
    <col min="5388" max="5400" width="2.625" style="802" customWidth="1"/>
    <col min="5401" max="5402" width="26.625" style="802" customWidth="1"/>
    <col min="5403" max="5431" width="2.625" style="802" customWidth="1"/>
    <col min="5432" max="5642" width="9" style="802"/>
    <col min="5643" max="5643" width="1.125" style="802" customWidth="1"/>
    <col min="5644" max="5656" width="2.625" style="802" customWidth="1"/>
    <col min="5657" max="5658" width="26.625" style="802" customWidth="1"/>
    <col min="5659" max="5687" width="2.625" style="802" customWidth="1"/>
    <col min="5688" max="5898" width="9" style="802"/>
    <col min="5899" max="5899" width="1.125" style="802" customWidth="1"/>
    <col min="5900" max="5912" width="2.625" style="802" customWidth="1"/>
    <col min="5913" max="5914" width="26.625" style="802" customWidth="1"/>
    <col min="5915" max="5943" width="2.625" style="802" customWidth="1"/>
    <col min="5944" max="6154" width="9" style="802"/>
    <col min="6155" max="6155" width="1.125" style="802" customWidth="1"/>
    <col min="6156" max="6168" width="2.625" style="802" customWidth="1"/>
    <col min="6169" max="6170" width="26.625" style="802" customWidth="1"/>
    <col min="6171" max="6199" width="2.625" style="802" customWidth="1"/>
    <col min="6200" max="6410" width="9" style="802"/>
    <col min="6411" max="6411" width="1.125" style="802" customWidth="1"/>
    <col min="6412" max="6424" width="2.625" style="802" customWidth="1"/>
    <col min="6425" max="6426" width="26.625" style="802" customWidth="1"/>
    <col min="6427" max="6455" width="2.625" style="802" customWidth="1"/>
    <col min="6456" max="6666" width="9" style="802"/>
    <col min="6667" max="6667" width="1.125" style="802" customWidth="1"/>
    <col min="6668" max="6680" width="2.625" style="802" customWidth="1"/>
    <col min="6681" max="6682" width="26.625" style="802" customWidth="1"/>
    <col min="6683" max="6711" width="2.625" style="802" customWidth="1"/>
    <col min="6712" max="6922" width="9" style="802"/>
    <col min="6923" max="6923" width="1.125" style="802" customWidth="1"/>
    <col min="6924" max="6936" width="2.625" style="802" customWidth="1"/>
    <col min="6937" max="6938" width="26.625" style="802" customWidth="1"/>
    <col min="6939" max="6967" width="2.625" style="802" customWidth="1"/>
    <col min="6968" max="7178" width="9" style="802"/>
    <col min="7179" max="7179" width="1.125" style="802" customWidth="1"/>
    <col min="7180" max="7192" width="2.625" style="802" customWidth="1"/>
    <col min="7193" max="7194" width="26.625" style="802" customWidth="1"/>
    <col min="7195" max="7223" width="2.625" style="802" customWidth="1"/>
    <col min="7224" max="7434" width="9" style="802"/>
    <col min="7435" max="7435" width="1.125" style="802" customWidth="1"/>
    <col min="7436" max="7448" width="2.625" style="802" customWidth="1"/>
    <col min="7449" max="7450" width="26.625" style="802" customWidth="1"/>
    <col min="7451" max="7479" width="2.625" style="802" customWidth="1"/>
    <col min="7480" max="7690" width="9" style="802"/>
    <col min="7691" max="7691" width="1.125" style="802" customWidth="1"/>
    <col min="7692" max="7704" width="2.625" style="802" customWidth="1"/>
    <col min="7705" max="7706" width="26.625" style="802" customWidth="1"/>
    <col min="7707" max="7735" width="2.625" style="802" customWidth="1"/>
    <col min="7736" max="7946" width="9" style="802"/>
    <col min="7947" max="7947" width="1.125" style="802" customWidth="1"/>
    <col min="7948" max="7960" width="2.625" style="802" customWidth="1"/>
    <col min="7961" max="7962" width="26.625" style="802" customWidth="1"/>
    <col min="7963" max="7991" width="2.625" style="802" customWidth="1"/>
    <col min="7992" max="8202" width="9" style="802"/>
    <col min="8203" max="8203" width="1.125" style="802" customWidth="1"/>
    <col min="8204" max="8216" width="2.625" style="802" customWidth="1"/>
    <col min="8217" max="8218" width="26.625" style="802" customWidth="1"/>
    <col min="8219" max="8247" width="2.625" style="802" customWidth="1"/>
    <col min="8248" max="8458" width="9" style="802"/>
    <col min="8459" max="8459" width="1.125" style="802" customWidth="1"/>
    <col min="8460" max="8472" width="2.625" style="802" customWidth="1"/>
    <col min="8473" max="8474" width="26.625" style="802" customWidth="1"/>
    <col min="8475" max="8503" width="2.625" style="802" customWidth="1"/>
    <col min="8504" max="8714" width="9" style="802"/>
    <col min="8715" max="8715" width="1.125" style="802" customWidth="1"/>
    <col min="8716" max="8728" width="2.625" style="802" customWidth="1"/>
    <col min="8729" max="8730" width="26.625" style="802" customWidth="1"/>
    <col min="8731" max="8759" width="2.625" style="802" customWidth="1"/>
    <col min="8760" max="8970" width="9" style="802"/>
    <col min="8971" max="8971" width="1.125" style="802" customWidth="1"/>
    <col min="8972" max="8984" width="2.625" style="802" customWidth="1"/>
    <col min="8985" max="8986" width="26.625" style="802" customWidth="1"/>
    <col min="8987" max="9015" width="2.625" style="802" customWidth="1"/>
    <col min="9016" max="9226" width="9" style="802"/>
    <col min="9227" max="9227" width="1.125" style="802" customWidth="1"/>
    <col min="9228" max="9240" width="2.625" style="802" customWidth="1"/>
    <col min="9241" max="9242" width="26.625" style="802" customWidth="1"/>
    <col min="9243" max="9271" width="2.625" style="802" customWidth="1"/>
    <col min="9272" max="9482" width="9" style="802"/>
    <col min="9483" max="9483" width="1.125" style="802" customWidth="1"/>
    <col min="9484" max="9496" width="2.625" style="802" customWidth="1"/>
    <col min="9497" max="9498" width="26.625" style="802" customWidth="1"/>
    <col min="9499" max="9527" width="2.625" style="802" customWidth="1"/>
    <col min="9528" max="9738" width="9" style="802"/>
    <col min="9739" max="9739" width="1.125" style="802" customWidth="1"/>
    <col min="9740" max="9752" width="2.625" style="802" customWidth="1"/>
    <col min="9753" max="9754" width="26.625" style="802" customWidth="1"/>
    <col min="9755" max="9783" width="2.625" style="802" customWidth="1"/>
    <col min="9784" max="9994" width="9" style="802"/>
    <col min="9995" max="9995" width="1.125" style="802" customWidth="1"/>
    <col min="9996" max="10008" width="2.625" style="802" customWidth="1"/>
    <col min="10009" max="10010" width="26.625" style="802" customWidth="1"/>
    <col min="10011" max="10039" width="2.625" style="802" customWidth="1"/>
    <col min="10040" max="10250" width="9" style="802"/>
    <col min="10251" max="10251" width="1.125" style="802" customWidth="1"/>
    <col min="10252" max="10264" width="2.625" style="802" customWidth="1"/>
    <col min="10265" max="10266" width="26.625" style="802" customWidth="1"/>
    <col min="10267" max="10295" width="2.625" style="802" customWidth="1"/>
    <col min="10296" max="10506" width="9" style="802"/>
    <col min="10507" max="10507" width="1.125" style="802" customWidth="1"/>
    <col min="10508" max="10520" width="2.625" style="802" customWidth="1"/>
    <col min="10521" max="10522" width="26.625" style="802" customWidth="1"/>
    <col min="10523" max="10551" width="2.625" style="802" customWidth="1"/>
    <col min="10552" max="10762" width="9" style="802"/>
    <col min="10763" max="10763" width="1.125" style="802" customWidth="1"/>
    <col min="10764" max="10776" width="2.625" style="802" customWidth="1"/>
    <col min="10777" max="10778" width="26.625" style="802" customWidth="1"/>
    <col min="10779" max="10807" width="2.625" style="802" customWidth="1"/>
    <col min="10808" max="11018" width="9" style="802"/>
    <col min="11019" max="11019" width="1.125" style="802" customWidth="1"/>
    <col min="11020" max="11032" width="2.625" style="802" customWidth="1"/>
    <col min="11033" max="11034" width="26.625" style="802" customWidth="1"/>
    <col min="11035" max="11063" width="2.625" style="802" customWidth="1"/>
    <col min="11064" max="11274" width="9" style="802"/>
    <col min="11275" max="11275" width="1.125" style="802" customWidth="1"/>
    <col min="11276" max="11288" width="2.625" style="802" customWidth="1"/>
    <col min="11289" max="11290" width="26.625" style="802" customWidth="1"/>
    <col min="11291" max="11319" width="2.625" style="802" customWidth="1"/>
    <col min="11320" max="11530" width="9" style="802"/>
    <col min="11531" max="11531" width="1.125" style="802" customWidth="1"/>
    <col min="11532" max="11544" width="2.625" style="802" customWidth="1"/>
    <col min="11545" max="11546" width="26.625" style="802" customWidth="1"/>
    <col min="11547" max="11575" width="2.625" style="802" customWidth="1"/>
    <col min="11576" max="11786" width="9" style="802"/>
    <col min="11787" max="11787" width="1.125" style="802" customWidth="1"/>
    <col min="11788" max="11800" width="2.625" style="802" customWidth="1"/>
    <col min="11801" max="11802" width="26.625" style="802" customWidth="1"/>
    <col min="11803" max="11831" width="2.625" style="802" customWidth="1"/>
    <col min="11832" max="12042" width="9" style="802"/>
    <col min="12043" max="12043" width="1.125" style="802" customWidth="1"/>
    <col min="12044" max="12056" width="2.625" style="802" customWidth="1"/>
    <col min="12057" max="12058" width="26.625" style="802" customWidth="1"/>
    <col min="12059" max="12087" width="2.625" style="802" customWidth="1"/>
    <col min="12088" max="12298" width="9" style="802"/>
    <col min="12299" max="12299" width="1.125" style="802" customWidth="1"/>
    <col min="12300" max="12312" width="2.625" style="802" customWidth="1"/>
    <col min="12313" max="12314" width="26.625" style="802" customWidth="1"/>
    <col min="12315" max="12343" width="2.625" style="802" customWidth="1"/>
    <col min="12344" max="12554" width="9" style="802"/>
    <col min="12555" max="12555" width="1.125" style="802" customWidth="1"/>
    <col min="12556" max="12568" width="2.625" style="802" customWidth="1"/>
    <col min="12569" max="12570" width="26.625" style="802" customWidth="1"/>
    <col min="12571" max="12599" width="2.625" style="802" customWidth="1"/>
    <col min="12600" max="12810" width="9" style="802"/>
    <col min="12811" max="12811" width="1.125" style="802" customWidth="1"/>
    <col min="12812" max="12824" width="2.625" style="802" customWidth="1"/>
    <col min="12825" max="12826" width="26.625" style="802" customWidth="1"/>
    <col min="12827" max="12855" width="2.625" style="802" customWidth="1"/>
    <col min="12856" max="13066" width="9" style="802"/>
    <col min="13067" max="13067" width="1.125" style="802" customWidth="1"/>
    <col min="13068" max="13080" width="2.625" style="802" customWidth="1"/>
    <col min="13081" max="13082" width="26.625" style="802" customWidth="1"/>
    <col min="13083" max="13111" width="2.625" style="802" customWidth="1"/>
    <col min="13112" max="13322" width="9" style="802"/>
    <col min="13323" max="13323" width="1.125" style="802" customWidth="1"/>
    <col min="13324" max="13336" width="2.625" style="802" customWidth="1"/>
    <col min="13337" max="13338" width="26.625" style="802" customWidth="1"/>
    <col min="13339" max="13367" width="2.625" style="802" customWidth="1"/>
    <col min="13368" max="13578" width="9" style="802"/>
    <col min="13579" max="13579" width="1.125" style="802" customWidth="1"/>
    <col min="13580" max="13592" width="2.625" style="802" customWidth="1"/>
    <col min="13593" max="13594" width="26.625" style="802" customWidth="1"/>
    <col min="13595" max="13623" width="2.625" style="802" customWidth="1"/>
    <col min="13624" max="13834" width="9" style="802"/>
    <col min="13835" max="13835" width="1.125" style="802" customWidth="1"/>
    <col min="13836" max="13848" width="2.625" style="802" customWidth="1"/>
    <col min="13849" max="13850" width="26.625" style="802" customWidth="1"/>
    <col min="13851" max="13879" width="2.625" style="802" customWidth="1"/>
    <col min="13880" max="14090" width="9" style="802"/>
    <col min="14091" max="14091" width="1.125" style="802" customWidth="1"/>
    <col min="14092" max="14104" width="2.625" style="802" customWidth="1"/>
    <col min="14105" max="14106" width="26.625" style="802" customWidth="1"/>
    <col min="14107" max="14135" width="2.625" style="802" customWidth="1"/>
    <col min="14136" max="14346" width="9" style="802"/>
    <col min="14347" max="14347" width="1.125" style="802" customWidth="1"/>
    <col min="14348" max="14360" width="2.625" style="802" customWidth="1"/>
    <col min="14361" max="14362" width="26.625" style="802" customWidth="1"/>
    <col min="14363" max="14391" width="2.625" style="802" customWidth="1"/>
    <col min="14392" max="14602" width="9" style="802"/>
    <col min="14603" max="14603" width="1.125" style="802" customWidth="1"/>
    <col min="14604" max="14616" width="2.625" style="802" customWidth="1"/>
    <col min="14617" max="14618" width="26.625" style="802" customWidth="1"/>
    <col min="14619" max="14647" width="2.625" style="802" customWidth="1"/>
    <col min="14648" max="14858" width="9" style="802"/>
    <col min="14859" max="14859" width="1.125" style="802" customWidth="1"/>
    <col min="14860" max="14872" width="2.625" style="802" customWidth="1"/>
    <col min="14873" max="14874" width="26.625" style="802" customWidth="1"/>
    <col min="14875" max="14903" width="2.625" style="802" customWidth="1"/>
    <col min="14904" max="15114" width="9" style="802"/>
    <col min="15115" max="15115" width="1.125" style="802" customWidth="1"/>
    <col min="15116" max="15128" width="2.625" style="802" customWidth="1"/>
    <col min="15129" max="15130" width="26.625" style="802" customWidth="1"/>
    <col min="15131" max="15159" width="2.625" style="802" customWidth="1"/>
    <col min="15160" max="15370" width="9" style="802"/>
    <col min="15371" max="15371" width="1.125" style="802" customWidth="1"/>
    <col min="15372" max="15384" width="2.625" style="802" customWidth="1"/>
    <col min="15385" max="15386" width="26.625" style="802" customWidth="1"/>
    <col min="15387" max="15415" width="2.625" style="802" customWidth="1"/>
    <col min="15416" max="15626" width="9" style="802"/>
    <col min="15627" max="15627" width="1.125" style="802" customWidth="1"/>
    <col min="15628" max="15640" width="2.625" style="802" customWidth="1"/>
    <col min="15641" max="15642" width="26.625" style="802" customWidth="1"/>
    <col min="15643" max="15671" width="2.625" style="802" customWidth="1"/>
    <col min="15672" max="15882" width="9" style="802"/>
    <col min="15883" max="15883" width="1.125" style="802" customWidth="1"/>
    <col min="15884" max="15896" width="2.625" style="802" customWidth="1"/>
    <col min="15897" max="15898" width="26.625" style="802" customWidth="1"/>
    <col min="15899" max="15927" width="2.625" style="802" customWidth="1"/>
    <col min="15928" max="16138" width="9" style="802"/>
    <col min="16139" max="16139" width="1.125" style="802" customWidth="1"/>
    <col min="16140" max="16152" width="2.625" style="802" customWidth="1"/>
    <col min="16153" max="16154" width="26.625" style="802" customWidth="1"/>
    <col min="16155" max="16183" width="2.625" style="802" customWidth="1"/>
    <col min="16184" max="16383" width="9" style="802"/>
    <col min="16384" max="16384" width="9" style="802" customWidth="1"/>
  </cols>
  <sheetData>
    <row r="1" spans="1:26" ht="20.100000000000001" customHeight="1" x14ac:dyDescent="0.15"/>
    <row r="2" spans="1:26" s="805" customFormat="1" ht="20.100000000000001" customHeight="1" x14ac:dyDescent="0.15">
      <c r="A2" s="803"/>
      <c r="B2" s="2270" t="s">
        <v>1244</v>
      </c>
      <c r="C2" s="2270"/>
      <c r="D2" s="2270"/>
      <c r="E2" s="2270"/>
      <c r="F2" s="804"/>
      <c r="G2" s="804"/>
      <c r="H2" s="804"/>
      <c r="I2" s="804"/>
      <c r="J2" s="804"/>
      <c r="K2" s="804"/>
      <c r="L2" s="804"/>
      <c r="M2" s="804"/>
      <c r="N2" s="804"/>
      <c r="O2" s="804"/>
      <c r="P2" s="804"/>
      <c r="Q2" s="804"/>
      <c r="R2" s="804"/>
      <c r="S2" s="804"/>
      <c r="T2" s="804"/>
      <c r="U2" s="2271" t="s">
        <v>1245</v>
      </c>
      <c r="V2" s="2271"/>
      <c r="W2" s="2271"/>
      <c r="X2" s="2271"/>
      <c r="Y2" s="2271"/>
      <c r="Z2" s="2271"/>
    </row>
    <row r="3" spans="1:26" s="805" customFormat="1" ht="20.100000000000001" customHeight="1" x14ac:dyDescent="0.15">
      <c r="A3" s="803"/>
      <c r="B3" s="2270"/>
      <c r="C3" s="2270"/>
      <c r="D3" s="2270"/>
      <c r="E3" s="2270"/>
      <c r="F3" s="2270"/>
      <c r="G3" s="2270"/>
      <c r="H3" s="2270"/>
      <c r="I3" s="2270"/>
      <c r="J3" s="2270"/>
      <c r="K3" s="2270"/>
      <c r="L3" s="2270"/>
      <c r="M3" s="2270"/>
      <c r="N3" s="2270"/>
      <c r="O3" s="2270"/>
      <c r="P3" s="2270"/>
      <c r="Q3" s="2270"/>
      <c r="R3" s="2270"/>
      <c r="S3" s="2270"/>
      <c r="T3" s="2270"/>
      <c r="U3" s="2270"/>
      <c r="V3" s="2270"/>
      <c r="W3" s="2270"/>
      <c r="X3" s="2270"/>
      <c r="Y3" s="2270"/>
      <c r="Z3" s="2270"/>
    </row>
    <row r="4" spans="1:26" s="807" customFormat="1" ht="20.100000000000001" customHeight="1" x14ac:dyDescent="0.15">
      <c r="A4" s="806"/>
      <c r="B4" s="2213" t="s">
        <v>1246</v>
      </c>
      <c r="C4" s="2213"/>
      <c r="D4" s="2213"/>
      <c r="E4" s="2213"/>
      <c r="F4" s="2213"/>
      <c r="G4" s="2213"/>
      <c r="H4" s="2213"/>
      <c r="I4" s="2213"/>
      <c r="J4" s="2213"/>
      <c r="K4" s="2213"/>
      <c r="L4" s="2213"/>
      <c r="M4" s="2213"/>
      <c r="N4" s="2213"/>
      <c r="O4" s="2213"/>
      <c r="P4" s="2213"/>
      <c r="Q4" s="2213"/>
      <c r="R4" s="2213"/>
      <c r="S4" s="2213"/>
      <c r="T4" s="2213"/>
      <c r="U4" s="2213"/>
      <c r="V4" s="2213"/>
      <c r="W4" s="2213"/>
      <c r="X4" s="2213"/>
      <c r="Y4" s="2213"/>
      <c r="Z4" s="2213"/>
    </row>
    <row r="5" spans="1:26" s="805" customFormat="1" ht="20.100000000000001" customHeight="1" thickBot="1" x14ac:dyDescent="0.2">
      <c r="A5" s="808"/>
      <c r="B5" s="2272"/>
      <c r="C5" s="2273"/>
      <c r="D5" s="2273"/>
      <c r="E5" s="2273"/>
      <c r="F5" s="2273"/>
      <c r="G5" s="2273"/>
      <c r="H5" s="2273"/>
      <c r="I5" s="2273"/>
      <c r="J5" s="2273"/>
      <c r="K5" s="2273"/>
      <c r="L5" s="2273"/>
      <c r="M5" s="2273"/>
      <c r="N5" s="2273"/>
      <c r="O5" s="2273"/>
      <c r="P5" s="2273"/>
      <c r="Q5" s="2273"/>
      <c r="R5" s="2273"/>
      <c r="S5" s="2273"/>
      <c r="T5" s="2273"/>
      <c r="U5" s="2273"/>
      <c r="V5" s="2273"/>
      <c r="W5" s="2273"/>
      <c r="X5" s="2273"/>
      <c r="Y5" s="2273"/>
      <c r="Z5" s="2273"/>
    </row>
    <row r="6" spans="1:26" s="805" customFormat="1" ht="30" customHeight="1" x14ac:dyDescent="0.15">
      <c r="A6" s="808"/>
      <c r="B6" s="2264" t="s">
        <v>1156</v>
      </c>
      <c r="C6" s="2265"/>
      <c r="D6" s="2265"/>
      <c r="E6" s="2265"/>
      <c r="F6" s="2265"/>
      <c r="G6" s="2265"/>
      <c r="H6" s="2265"/>
      <c r="I6" s="2265"/>
      <c r="J6" s="2265"/>
      <c r="K6" s="2265"/>
      <c r="L6" s="2265"/>
      <c r="M6" s="2265"/>
      <c r="N6" s="2266"/>
      <c r="O6" s="2267"/>
      <c r="P6" s="2268"/>
      <c r="Q6" s="2268"/>
      <c r="R6" s="2268"/>
      <c r="S6" s="2268"/>
      <c r="T6" s="2268"/>
      <c r="U6" s="2268"/>
      <c r="V6" s="2268"/>
      <c r="W6" s="2268"/>
      <c r="X6" s="2268"/>
      <c r="Y6" s="2268"/>
      <c r="Z6" s="2269"/>
    </row>
    <row r="7" spans="1:26" s="805" customFormat="1" ht="30" customHeight="1" x14ac:dyDescent="0.15">
      <c r="A7" s="804"/>
      <c r="B7" s="2274" t="s">
        <v>54</v>
      </c>
      <c r="C7" s="2275"/>
      <c r="D7" s="2275"/>
      <c r="E7" s="2275"/>
      <c r="F7" s="2275"/>
      <c r="G7" s="2275"/>
      <c r="H7" s="2275"/>
      <c r="I7" s="2275"/>
      <c r="J7" s="2275"/>
      <c r="K7" s="2275"/>
      <c r="L7" s="2275"/>
      <c r="M7" s="2275"/>
      <c r="N7" s="2276"/>
      <c r="O7" s="2277" t="s">
        <v>1247</v>
      </c>
      <c r="P7" s="2278"/>
      <c r="Q7" s="2278"/>
      <c r="R7" s="2278"/>
      <c r="S7" s="2278"/>
      <c r="T7" s="2278"/>
      <c r="U7" s="2278"/>
      <c r="V7" s="2278"/>
      <c r="W7" s="2278"/>
      <c r="X7" s="2278"/>
      <c r="Y7" s="2278"/>
      <c r="Z7" s="2279"/>
    </row>
    <row r="8" spans="1:26" ht="30" customHeight="1" x14ac:dyDescent="0.15">
      <c r="A8" s="809"/>
      <c r="B8" s="2280" t="s">
        <v>152</v>
      </c>
      <c r="C8" s="2281"/>
      <c r="D8" s="2281"/>
      <c r="E8" s="2281"/>
      <c r="F8" s="2281"/>
      <c r="G8" s="2281"/>
      <c r="H8" s="2281"/>
      <c r="I8" s="2281"/>
      <c r="J8" s="2281"/>
      <c r="K8" s="2281"/>
      <c r="L8" s="2281"/>
      <c r="M8" s="2281"/>
      <c r="N8" s="2282"/>
      <c r="O8" s="2283" t="s">
        <v>153</v>
      </c>
      <c r="P8" s="2284"/>
      <c r="Q8" s="2284"/>
      <c r="R8" s="2284"/>
      <c r="S8" s="2284"/>
      <c r="T8" s="2284"/>
      <c r="U8" s="2284"/>
      <c r="V8" s="2284"/>
      <c r="W8" s="2284"/>
      <c r="X8" s="2284"/>
      <c r="Y8" s="2284"/>
      <c r="Z8" s="2285"/>
    </row>
    <row r="9" spans="1:26" ht="30" customHeight="1" x14ac:dyDescent="0.15">
      <c r="A9" s="809"/>
      <c r="B9" s="2236" t="s">
        <v>154</v>
      </c>
      <c r="C9" s="2237"/>
      <c r="D9" s="2237"/>
      <c r="E9" s="2237"/>
      <c r="F9" s="2237"/>
      <c r="G9" s="2237" t="s">
        <v>79</v>
      </c>
      <c r="H9" s="2237"/>
      <c r="I9" s="2237"/>
      <c r="J9" s="2237"/>
      <c r="K9" s="2237"/>
      <c r="L9" s="2237"/>
      <c r="M9" s="2237"/>
      <c r="N9" s="2237"/>
      <c r="O9" s="2238" t="s">
        <v>179</v>
      </c>
      <c r="P9" s="2286"/>
      <c r="Q9" s="2286"/>
      <c r="R9" s="2286"/>
      <c r="S9" s="2286"/>
      <c r="T9" s="2287"/>
      <c r="U9" s="2238" t="s">
        <v>180</v>
      </c>
      <c r="V9" s="2286"/>
      <c r="W9" s="2286"/>
      <c r="X9" s="2286"/>
      <c r="Y9" s="2286"/>
      <c r="Z9" s="2292"/>
    </row>
    <row r="10" spans="1:26" ht="30" customHeight="1" x14ac:dyDescent="0.15">
      <c r="A10" s="809"/>
      <c r="B10" s="2236"/>
      <c r="C10" s="2237"/>
      <c r="D10" s="2237"/>
      <c r="E10" s="2237"/>
      <c r="F10" s="2237"/>
      <c r="G10" s="2237"/>
      <c r="H10" s="2237"/>
      <c r="I10" s="2237"/>
      <c r="J10" s="2237"/>
      <c r="K10" s="2237"/>
      <c r="L10" s="2237"/>
      <c r="M10" s="2237"/>
      <c r="N10" s="2237"/>
      <c r="O10" s="2239"/>
      <c r="P10" s="2288"/>
      <c r="Q10" s="2288"/>
      <c r="R10" s="2288"/>
      <c r="S10" s="2288"/>
      <c r="T10" s="2289"/>
      <c r="U10" s="2239"/>
      <c r="V10" s="2288"/>
      <c r="W10" s="2288"/>
      <c r="X10" s="2288"/>
      <c r="Y10" s="2288"/>
      <c r="Z10" s="2293"/>
    </row>
    <row r="11" spans="1:26" ht="30" customHeight="1" x14ac:dyDescent="0.15">
      <c r="A11" s="809"/>
      <c r="B11" s="2236"/>
      <c r="C11" s="2237"/>
      <c r="D11" s="2237"/>
      <c r="E11" s="2237"/>
      <c r="F11" s="2237"/>
      <c r="G11" s="2237"/>
      <c r="H11" s="2237"/>
      <c r="I11" s="2237"/>
      <c r="J11" s="2237"/>
      <c r="K11" s="2237"/>
      <c r="L11" s="2237"/>
      <c r="M11" s="2237"/>
      <c r="N11" s="2237"/>
      <c r="O11" s="2240"/>
      <c r="P11" s="2290"/>
      <c r="Q11" s="2290"/>
      <c r="R11" s="2290"/>
      <c r="S11" s="2290"/>
      <c r="T11" s="2291"/>
      <c r="U11" s="2240"/>
      <c r="V11" s="2290"/>
      <c r="W11" s="2290"/>
      <c r="X11" s="2290"/>
      <c r="Y11" s="2290"/>
      <c r="Z11" s="2294"/>
    </row>
    <row r="12" spans="1:26" ht="30" customHeight="1" x14ac:dyDescent="0.15">
      <c r="A12" s="809"/>
      <c r="B12" s="2244"/>
      <c r="C12" s="2245"/>
      <c r="D12" s="2245"/>
      <c r="E12" s="2245"/>
      <c r="F12" s="2245"/>
      <c r="G12" s="2245"/>
      <c r="H12" s="2245"/>
      <c r="I12" s="2245"/>
      <c r="J12" s="2245"/>
      <c r="K12" s="2245"/>
      <c r="L12" s="2245"/>
      <c r="M12" s="2245"/>
      <c r="N12" s="2245"/>
      <c r="O12" s="2295"/>
      <c r="P12" s="2296"/>
      <c r="Q12" s="2296"/>
      <c r="R12" s="2296"/>
      <c r="S12" s="2296"/>
      <c r="T12" s="2297"/>
      <c r="U12" s="2295"/>
      <c r="V12" s="2296"/>
      <c r="W12" s="2296"/>
      <c r="X12" s="2296"/>
      <c r="Y12" s="2296"/>
      <c r="Z12" s="2298"/>
    </row>
    <row r="13" spans="1:26" ht="30" customHeight="1" x14ac:dyDescent="0.15">
      <c r="A13" s="809"/>
      <c r="B13" s="2244"/>
      <c r="C13" s="2245"/>
      <c r="D13" s="2245"/>
      <c r="E13" s="2245"/>
      <c r="F13" s="2245"/>
      <c r="G13" s="2245"/>
      <c r="H13" s="2245"/>
      <c r="I13" s="2245"/>
      <c r="J13" s="2245"/>
      <c r="K13" s="2245"/>
      <c r="L13" s="2245"/>
      <c r="M13" s="2245"/>
      <c r="N13" s="2245"/>
      <c r="O13" s="2295"/>
      <c r="P13" s="2296"/>
      <c r="Q13" s="2296"/>
      <c r="R13" s="2296"/>
      <c r="S13" s="2296"/>
      <c r="T13" s="2297"/>
      <c r="U13" s="2295"/>
      <c r="V13" s="2296"/>
      <c r="W13" s="2296"/>
      <c r="X13" s="2296"/>
      <c r="Y13" s="2296"/>
      <c r="Z13" s="2298"/>
    </row>
    <row r="14" spans="1:26" ht="30" customHeight="1" x14ac:dyDescent="0.15">
      <c r="A14" s="809"/>
      <c r="B14" s="2244"/>
      <c r="C14" s="2245"/>
      <c r="D14" s="2245"/>
      <c r="E14" s="2245"/>
      <c r="F14" s="2245"/>
      <c r="G14" s="2245"/>
      <c r="H14" s="2245"/>
      <c r="I14" s="2245"/>
      <c r="J14" s="2245"/>
      <c r="K14" s="2245"/>
      <c r="L14" s="2245"/>
      <c r="M14" s="2245"/>
      <c r="N14" s="2245"/>
      <c r="O14" s="2295"/>
      <c r="P14" s="2296"/>
      <c r="Q14" s="2296"/>
      <c r="R14" s="2296"/>
      <c r="S14" s="2296"/>
      <c r="T14" s="2297"/>
      <c r="U14" s="2295"/>
      <c r="V14" s="2296"/>
      <c r="W14" s="2296"/>
      <c r="X14" s="2296"/>
      <c r="Y14" s="2296"/>
      <c r="Z14" s="2298"/>
    </row>
    <row r="15" spans="1:26" ht="30" customHeight="1" x14ac:dyDescent="0.15">
      <c r="A15" s="809"/>
      <c r="B15" s="2244"/>
      <c r="C15" s="2245"/>
      <c r="D15" s="2245"/>
      <c r="E15" s="2245"/>
      <c r="F15" s="2245"/>
      <c r="G15" s="2245"/>
      <c r="H15" s="2245"/>
      <c r="I15" s="2245"/>
      <c r="J15" s="2245"/>
      <c r="K15" s="2245"/>
      <c r="L15" s="2245"/>
      <c r="M15" s="2245"/>
      <c r="N15" s="2245"/>
      <c r="O15" s="2295"/>
      <c r="P15" s="2296"/>
      <c r="Q15" s="2296"/>
      <c r="R15" s="2296"/>
      <c r="S15" s="2296"/>
      <c r="T15" s="2297"/>
      <c r="U15" s="2295"/>
      <c r="V15" s="2296"/>
      <c r="W15" s="2296"/>
      <c r="X15" s="2296"/>
      <c r="Y15" s="2296"/>
      <c r="Z15" s="2298"/>
    </row>
    <row r="16" spans="1:26" ht="30" customHeight="1" x14ac:dyDescent="0.15">
      <c r="A16" s="809"/>
      <c r="B16" s="2244"/>
      <c r="C16" s="2245"/>
      <c r="D16" s="2245"/>
      <c r="E16" s="2245"/>
      <c r="F16" s="2245"/>
      <c r="G16" s="2245"/>
      <c r="H16" s="2245"/>
      <c r="I16" s="2245"/>
      <c r="J16" s="2245"/>
      <c r="K16" s="2245"/>
      <c r="L16" s="2245"/>
      <c r="M16" s="2245"/>
      <c r="N16" s="2245"/>
      <c r="O16" s="2295"/>
      <c r="P16" s="2296"/>
      <c r="Q16" s="2296"/>
      <c r="R16" s="2296"/>
      <c r="S16" s="2296"/>
      <c r="T16" s="2297"/>
      <c r="U16" s="2295"/>
      <c r="V16" s="2296"/>
      <c r="W16" s="2296"/>
      <c r="X16" s="2296"/>
      <c r="Y16" s="2296"/>
      <c r="Z16" s="2298"/>
    </row>
    <row r="17" spans="1:26" ht="30" customHeight="1" x14ac:dyDescent="0.15">
      <c r="A17" s="809"/>
      <c r="B17" s="2244"/>
      <c r="C17" s="2245"/>
      <c r="D17" s="2245"/>
      <c r="E17" s="2245"/>
      <c r="F17" s="2245"/>
      <c r="G17" s="2245"/>
      <c r="H17" s="2245"/>
      <c r="I17" s="2245"/>
      <c r="J17" s="2245"/>
      <c r="K17" s="2245"/>
      <c r="L17" s="2245"/>
      <c r="M17" s="2245"/>
      <c r="N17" s="2245"/>
      <c r="O17" s="2295"/>
      <c r="P17" s="2296"/>
      <c r="Q17" s="2296"/>
      <c r="R17" s="2296"/>
      <c r="S17" s="2296"/>
      <c r="T17" s="2297"/>
      <c r="U17" s="2295"/>
      <c r="V17" s="2296"/>
      <c r="W17" s="2296"/>
      <c r="X17" s="2296"/>
      <c r="Y17" s="2296"/>
      <c r="Z17" s="2298"/>
    </row>
    <row r="18" spans="1:26" ht="30" customHeight="1" x14ac:dyDescent="0.15">
      <c r="A18" s="809"/>
      <c r="B18" s="2244"/>
      <c r="C18" s="2245"/>
      <c r="D18" s="2245"/>
      <c r="E18" s="2245"/>
      <c r="F18" s="2245"/>
      <c r="G18" s="2245"/>
      <c r="H18" s="2245"/>
      <c r="I18" s="2245"/>
      <c r="J18" s="2245"/>
      <c r="K18" s="2245"/>
      <c r="L18" s="2245"/>
      <c r="M18" s="2245"/>
      <c r="N18" s="2245"/>
      <c r="O18" s="2295"/>
      <c r="P18" s="2296"/>
      <c r="Q18" s="2296"/>
      <c r="R18" s="2296"/>
      <c r="S18" s="2296"/>
      <c r="T18" s="2297"/>
      <c r="U18" s="2295"/>
      <c r="V18" s="2296"/>
      <c r="W18" s="2296"/>
      <c r="X18" s="2296"/>
      <c r="Y18" s="2296"/>
      <c r="Z18" s="2298"/>
    </row>
    <row r="19" spans="1:26" ht="30" customHeight="1" x14ac:dyDescent="0.15">
      <c r="A19" s="809"/>
      <c r="B19" s="2244"/>
      <c r="C19" s="2245"/>
      <c r="D19" s="2245"/>
      <c r="E19" s="2245"/>
      <c r="F19" s="2245"/>
      <c r="G19" s="2245"/>
      <c r="H19" s="2245"/>
      <c r="I19" s="2245"/>
      <c r="J19" s="2245"/>
      <c r="K19" s="2245"/>
      <c r="L19" s="2245"/>
      <c r="M19" s="2245"/>
      <c r="N19" s="2245"/>
      <c r="O19" s="2295"/>
      <c r="P19" s="2296"/>
      <c r="Q19" s="2296"/>
      <c r="R19" s="2296"/>
      <c r="S19" s="2296"/>
      <c r="T19" s="2297"/>
      <c r="U19" s="2295"/>
      <c r="V19" s="2296"/>
      <c r="W19" s="2296"/>
      <c r="X19" s="2296"/>
      <c r="Y19" s="2296"/>
      <c r="Z19" s="2298"/>
    </row>
    <row r="20" spans="1:26" ht="30" customHeight="1" x14ac:dyDescent="0.15">
      <c r="A20" s="809"/>
      <c r="B20" s="2244"/>
      <c r="C20" s="2245"/>
      <c r="D20" s="2245"/>
      <c r="E20" s="2245"/>
      <c r="F20" s="2245"/>
      <c r="G20" s="2245"/>
      <c r="H20" s="2245"/>
      <c r="I20" s="2245"/>
      <c r="J20" s="2245"/>
      <c r="K20" s="2245"/>
      <c r="L20" s="2245"/>
      <c r="M20" s="2245"/>
      <c r="N20" s="2245"/>
      <c r="O20" s="2295"/>
      <c r="P20" s="2296"/>
      <c r="Q20" s="2296"/>
      <c r="R20" s="2296"/>
      <c r="S20" s="2296"/>
      <c r="T20" s="2297"/>
      <c r="U20" s="2295"/>
      <c r="V20" s="2296"/>
      <c r="W20" s="2296"/>
      <c r="X20" s="2296"/>
      <c r="Y20" s="2296"/>
      <c r="Z20" s="2298"/>
    </row>
    <row r="21" spans="1:26" ht="30" customHeight="1" x14ac:dyDescent="0.15">
      <c r="A21" s="809"/>
      <c r="B21" s="2244"/>
      <c r="C21" s="2245"/>
      <c r="D21" s="2245"/>
      <c r="E21" s="2245"/>
      <c r="F21" s="2245"/>
      <c r="G21" s="2245"/>
      <c r="H21" s="2245"/>
      <c r="I21" s="2245"/>
      <c r="J21" s="2245"/>
      <c r="K21" s="2245"/>
      <c r="L21" s="2245"/>
      <c r="M21" s="2245"/>
      <c r="N21" s="2245"/>
      <c r="O21" s="2295"/>
      <c r="P21" s="2296"/>
      <c r="Q21" s="2296"/>
      <c r="R21" s="2296"/>
      <c r="S21" s="2296"/>
      <c r="T21" s="2297"/>
      <c r="U21" s="2295"/>
      <c r="V21" s="2296"/>
      <c r="W21" s="2296"/>
      <c r="X21" s="2296"/>
      <c r="Y21" s="2296"/>
      <c r="Z21" s="2298"/>
    </row>
    <row r="22" spans="1:26" ht="30" customHeight="1" x14ac:dyDescent="0.15">
      <c r="A22" s="809"/>
      <c r="B22" s="2244"/>
      <c r="C22" s="2245"/>
      <c r="D22" s="2245"/>
      <c r="E22" s="2245"/>
      <c r="F22" s="2245"/>
      <c r="G22" s="2245"/>
      <c r="H22" s="2245"/>
      <c r="I22" s="2245"/>
      <c r="J22" s="2245"/>
      <c r="K22" s="2245"/>
      <c r="L22" s="2245"/>
      <c r="M22" s="2245"/>
      <c r="N22" s="2245"/>
      <c r="O22" s="2295"/>
      <c r="P22" s="2296"/>
      <c r="Q22" s="2296"/>
      <c r="R22" s="2296"/>
      <c r="S22" s="2296"/>
      <c r="T22" s="2297"/>
      <c r="U22" s="2295"/>
      <c r="V22" s="2296"/>
      <c r="W22" s="2296"/>
      <c r="X22" s="2296"/>
      <c r="Y22" s="2296"/>
      <c r="Z22" s="2298"/>
    </row>
    <row r="23" spans="1:26" ht="30" customHeight="1" thickBot="1" x14ac:dyDescent="0.2">
      <c r="A23" s="809"/>
      <c r="B23" s="2252"/>
      <c r="C23" s="2253"/>
      <c r="D23" s="2253"/>
      <c r="E23" s="2253"/>
      <c r="F23" s="2253"/>
      <c r="G23" s="2253"/>
      <c r="H23" s="2253"/>
      <c r="I23" s="2253"/>
      <c r="J23" s="2253"/>
      <c r="K23" s="2253"/>
      <c r="L23" s="2253"/>
      <c r="M23" s="2253"/>
      <c r="N23" s="2253"/>
      <c r="O23" s="2299"/>
      <c r="P23" s="2247"/>
      <c r="Q23" s="2247"/>
      <c r="R23" s="2247"/>
      <c r="S23" s="2247"/>
      <c r="T23" s="2300"/>
      <c r="U23" s="2299"/>
      <c r="V23" s="2247"/>
      <c r="W23" s="2247"/>
      <c r="X23" s="2247"/>
      <c r="Y23" s="2247"/>
      <c r="Z23" s="2301"/>
    </row>
    <row r="24" spans="1:26" ht="30" customHeight="1" thickBot="1" x14ac:dyDescent="0.2">
      <c r="A24" s="809"/>
      <c r="B24" s="793"/>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row>
    <row r="25" spans="1:26" ht="30" customHeight="1" x14ac:dyDescent="0.15">
      <c r="A25" s="809"/>
      <c r="B25" s="2254" t="s">
        <v>1248</v>
      </c>
      <c r="C25" s="2255"/>
      <c r="D25" s="2255"/>
      <c r="E25" s="2255"/>
      <c r="F25" s="2255"/>
      <c r="G25" s="2255"/>
      <c r="H25" s="2255"/>
      <c r="I25" s="2255"/>
      <c r="J25" s="2304"/>
      <c r="K25" s="2304"/>
      <c r="L25" s="2304"/>
      <c r="M25" s="2304"/>
      <c r="N25" s="2305"/>
      <c r="O25" s="2262" t="s">
        <v>181</v>
      </c>
      <c r="P25" s="2255"/>
      <c r="Q25" s="2255"/>
      <c r="R25" s="2255"/>
      <c r="S25" s="2255"/>
      <c r="T25" s="2255"/>
      <c r="U25" s="810"/>
      <c r="V25" s="810"/>
      <c r="W25" s="810"/>
      <c r="X25" s="810"/>
      <c r="Y25" s="810"/>
      <c r="Z25" s="811"/>
    </row>
    <row r="26" spans="1:26" ht="30" customHeight="1" x14ac:dyDescent="0.15">
      <c r="A26" s="809"/>
      <c r="B26" s="2258"/>
      <c r="C26" s="2259"/>
      <c r="D26" s="2259"/>
      <c r="E26" s="2259"/>
      <c r="F26" s="2259"/>
      <c r="G26" s="2259"/>
      <c r="H26" s="2259"/>
      <c r="I26" s="2259"/>
      <c r="J26" s="2306"/>
      <c r="K26" s="2306"/>
      <c r="L26" s="2306"/>
      <c r="M26" s="2306"/>
      <c r="N26" s="2307"/>
      <c r="O26" s="2308"/>
      <c r="P26" s="2259"/>
      <c r="Q26" s="2259"/>
      <c r="R26" s="2259"/>
      <c r="S26" s="2259"/>
      <c r="T26" s="2259"/>
      <c r="U26" s="2309" t="s">
        <v>1249</v>
      </c>
      <c r="V26" s="2310"/>
      <c r="W26" s="2310"/>
      <c r="X26" s="2310"/>
      <c r="Y26" s="2310"/>
      <c r="Z26" s="2311"/>
    </row>
    <row r="27" spans="1:26" ht="30" customHeight="1" thickBot="1" x14ac:dyDescent="0.2">
      <c r="A27" s="809"/>
      <c r="B27" s="2312">
        <f>COUNTIFS(O12:T23,"有")</f>
        <v>0</v>
      </c>
      <c r="C27" s="2313"/>
      <c r="D27" s="2313"/>
      <c r="E27" s="2313"/>
      <c r="F27" s="2313"/>
      <c r="G27" s="2313"/>
      <c r="H27" s="2313"/>
      <c r="I27" s="2313"/>
      <c r="J27" s="2313"/>
      <c r="K27" s="2313"/>
      <c r="L27" s="2313"/>
      <c r="M27" s="2314" t="s">
        <v>1250</v>
      </c>
      <c r="N27" s="2315"/>
      <c r="O27" s="2316">
        <f>COUNTIFS(B12:F23,"生活支援員")</f>
        <v>0</v>
      </c>
      <c r="P27" s="2317"/>
      <c r="Q27" s="2317"/>
      <c r="R27" s="2317"/>
      <c r="S27" s="2317"/>
      <c r="T27" s="796" t="s">
        <v>1250</v>
      </c>
      <c r="U27" s="2318" t="e">
        <f>COUNTIFS(B12:F23,"生活支援員",U12:Z23,"有")</f>
        <v>#VALUE!</v>
      </c>
      <c r="V27" s="2319"/>
      <c r="W27" s="812" t="s">
        <v>1250</v>
      </c>
      <c r="X27" s="2320" t="e">
        <f>U27/O27</f>
        <v>#VALUE!</v>
      </c>
      <c r="Y27" s="2320"/>
      <c r="Z27" s="813" t="s">
        <v>1251</v>
      </c>
    </row>
    <row r="28" spans="1:26" ht="13.5" customHeight="1" x14ac:dyDescent="0.15">
      <c r="A28" s="809"/>
      <c r="B28" s="793"/>
      <c r="C28" s="793"/>
      <c r="D28" s="793"/>
      <c r="E28" s="793"/>
      <c r="F28" s="793"/>
      <c r="G28" s="793"/>
      <c r="H28" s="793"/>
      <c r="I28" s="793"/>
      <c r="J28" s="814"/>
      <c r="K28" s="814"/>
      <c r="L28" s="814"/>
      <c r="M28" s="814"/>
      <c r="N28" s="814"/>
      <c r="O28" s="799"/>
      <c r="P28" s="799"/>
      <c r="Q28" s="799"/>
      <c r="R28" s="799"/>
      <c r="S28" s="799"/>
      <c r="T28" s="799"/>
      <c r="U28" s="799"/>
      <c r="V28" s="799"/>
      <c r="W28" s="799"/>
      <c r="X28" s="799"/>
      <c r="Y28" s="799"/>
      <c r="Z28" s="799"/>
    </row>
    <row r="29" spans="1:26" ht="27" customHeight="1" x14ac:dyDescent="0.15">
      <c r="A29" s="809"/>
      <c r="B29" s="2302" t="s">
        <v>1252</v>
      </c>
      <c r="C29" s="2303"/>
      <c r="D29" s="2303"/>
      <c r="E29" s="2303"/>
      <c r="F29" s="2303"/>
      <c r="G29" s="2303"/>
      <c r="H29" s="2303"/>
      <c r="I29" s="2303"/>
      <c r="J29" s="2303"/>
      <c r="K29" s="2303"/>
      <c r="L29" s="2303"/>
      <c r="M29" s="2303"/>
      <c r="N29" s="2303"/>
      <c r="O29" s="2303"/>
      <c r="P29" s="2303"/>
      <c r="Q29" s="2303"/>
      <c r="R29" s="2303"/>
      <c r="S29" s="2303"/>
      <c r="T29" s="2303"/>
      <c r="U29" s="2303"/>
      <c r="V29" s="2303"/>
      <c r="W29" s="2303"/>
      <c r="X29" s="2303"/>
      <c r="Y29" s="2303"/>
      <c r="Z29" s="2303"/>
    </row>
    <row r="30" spans="1:26" ht="20.25" customHeight="1" x14ac:dyDescent="0.15">
      <c r="A30" s="809"/>
      <c r="B30" s="2302" t="s">
        <v>182</v>
      </c>
      <c r="C30" s="2303"/>
      <c r="D30" s="2303"/>
      <c r="E30" s="2303"/>
      <c r="F30" s="2303"/>
      <c r="G30" s="2303"/>
      <c r="H30" s="2303"/>
      <c r="I30" s="2303"/>
      <c r="J30" s="2303"/>
      <c r="K30" s="2303"/>
      <c r="L30" s="2303"/>
      <c r="M30" s="2303"/>
      <c r="N30" s="2303"/>
      <c r="O30" s="2303"/>
      <c r="P30" s="2303"/>
      <c r="Q30" s="2303"/>
      <c r="R30" s="2303"/>
      <c r="S30" s="2303"/>
      <c r="T30" s="2303"/>
      <c r="U30" s="2303"/>
      <c r="V30" s="2303"/>
      <c r="W30" s="2303"/>
      <c r="X30" s="2303"/>
      <c r="Y30" s="2303"/>
      <c r="Z30" s="2303"/>
    </row>
    <row r="31" spans="1:26" ht="13.5" customHeight="1" x14ac:dyDescent="0.15">
      <c r="A31" s="809"/>
      <c r="B31" s="815"/>
      <c r="C31" s="816"/>
      <c r="D31" s="816"/>
      <c r="E31" s="816"/>
      <c r="F31" s="816"/>
      <c r="G31" s="816"/>
      <c r="H31" s="816"/>
      <c r="I31" s="816"/>
      <c r="J31" s="816"/>
      <c r="K31" s="816"/>
      <c r="L31" s="816"/>
      <c r="M31" s="816"/>
      <c r="N31" s="816"/>
      <c r="O31" s="816"/>
      <c r="P31" s="816"/>
      <c r="Q31" s="816"/>
      <c r="R31" s="816"/>
      <c r="S31" s="816"/>
      <c r="T31" s="816"/>
      <c r="U31" s="816"/>
      <c r="V31" s="816"/>
      <c r="W31" s="816"/>
      <c r="X31" s="816"/>
      <c r="Y31" s="816"/>
      <c r="Z31" s="816"/>
    </row>
    <row r="32" spans="1:26" ht="21" customHeight="1" x14ac:dyDescent="0.15">
      <c r="A32" s="809"/>
      <c r="B32" s="817" t="s">
        <v>1253</v>
      </c>
      <c r="C32" s="817"/>
      <c r="D32" s="818"/>
      <c r="E32" s="818"/>
      <c r="F32" s="818"/>
      <c r="G32" s="818"/>
      <c r="H32" s="818"/>
      <c r="I32" s="818"/>
      <c r="J32" s="818"/>
      <c r="K32" s="818"/>
      <c r="L32" s="818"/>
      <c r="M32" s="818"/>
      <c r="N32" s="818"/>
      <c r="O32" s="818"/>
      <c r="P32" s="818"/>
      <c r="Q32" s="818"/>
      <c r="R32" s="818"/>
      <c r="S32" s="818"/>
      <c r="T32" s="818"/>
      <c r="U32" s="818"/>
      <c r="V32" s="818"/>
      <c r="W32" s="818"/>
      <c r="X32" s="818"/>
      <c r="Y32" s="818"/>
      <c r="Z32" s="818"/>
    </row>
    <row r="33" spans="1:26" ht="21" customHeight="1" x14ac:dyDescent="0.15">
      <c r="A33" s="809"/>
      <c r="B33" s="817" t="s">
        <v>1254</v>
      </c>
      <c r="C33" s="818"/>
      <c r="D33" s="818"/>
      <c r="E33" s="818"/>
      <c r="F33" s="818"/>
      <c r="G33" s="818"/>
      <c r="H33" s="818"/>
      <c r="I33" s="818"/>
      <c r="J33" s="818"/>
      <c r="K33" s="818"/>
      <c r="L33" s="818"/>
      <c r="M33" s="818"/>
      <c r="N33" s="818"/>
      <c r="O33" s="818"/>
      <c r="P33" s="818"/>
      <c r="Q33" s="818"/>
      <c r="R33" s="818"/>
      <c r="S33" s="818"/>
      <c r="T33" s="818"/>
      <c r="U33" s="818"/>
      <c r="V33" s="818"/>
      <c r="W33" s="818"/>
      <c r="X33" s="818"/>
      <c r="Y33" s="818"/>
      <c r="Z33" s="818"/>
    </row>
    <row r="34" spans="1:26" ht="21" customHeight="1" x14ac:dyDescent="0.15">
      <c r="A34" s="809"/>
      <c r="B34" s="817" t="s">
        <v>1255</v>
      </c>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818"/>
    </row>
    <row r="35" spans="1:26" ht="21" customHeight="1" x14ac:dyDescent="0.15">
      <c r="A35" s="809"/>
      <c r="B35" s="817" t="s">
        <v>1256</v>
      </c>
      <c r="C35" s="818"/>
      <c r="D35" s="818"/>
      <c r="E35" s="818"/>
      <c r="F35" s="818"/>
      <c r="G35" s="818"/>
      <c r="H35" s="818"/>
      <c r="I35" s="818"/>
      <c r="J35" s="818"/>
      <c r="K35" s="818"/>
      <c r="L35" s="818"/>
      <c r="M35" s="818"/>
      <c r="N35" s="818"/>
      <c r="O35" s="818"/>
      <c r="P35" s="818"/>
      <c r="Q35" s="818"/>
      <c r="R35" s="818"/>
      <c r="S35" s="818"/>
      <c r="T35" s="818"/>
      <c r="U35" s="818"/>
      <c r="V35" s="818"/>
      <c r="W35" s="818"/>
      <c r="X35" s="818"/>
      <c r="Y35" s="818"/>
      <c r="Z35" s="818"/>
    </row>
    <row r="36" spans="1:26" ht="21" customHeight="1" x14ac:dyDescent="0.15">
      <c r="A36" s="809"/>
      <c r="B36" s="817" t="s">
        <v>1257</v>
      </c>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818"/>
    </row>
    <row r="37" spans="1:26" ht="3.75" customHeight="1" x14ac:dyDescent="0.15">
      <c r="B37" s="819"/>
      <c r="C37" s="819"/>
      <c r="D37" s="819"/>
      <c r="E37" s="819"/>
      <c r="F37" s="819"/>
      <c r="G37" s="819"/>
      <c r="H37" s="819"/>
      <c r="I37" s="819"/>
      <c r="J37" s="819"/>
      <c r="K37" s="819"/>
      <c r="L37" s="819"/>
      <c r="M37" s="819"/>
      <c r="N37" s="819"/>
      <c r="O37" s="819"/>
      <c r="P37" s="819"/>
      <c r="Q37" s="819"/>
      <c r="R37" s="819"/>
      <c r="S37" s="819"/>
      <c r="T37" s="819"/>
      <c r="U37" s="819"/>
      <c r="V37" s="819"/>
      <c r="W37" s="819"/>
      <c r="X37" s="819"/>
      <c r="Y37" s="819"/>
      <c r="Z37" s="819"/>
    </row>
    <row r="38" spans="1:26" ht="21" customHeight="1" x14ac:dyDescent="0.15">
      <c r="B38" s="819"/>
      <c r="C38" s="819"/>
      <c r="D38" s="819"/>
      <c r="E38" s="819"/>
      <c r="F38" s="819"/>
      <c r="G38" s="819"/>
      <c r="H38" s="819"/>
      <c r="I38" s="819"/>
      <c r="J38" s="819"/>
      <c r="K38" s="819"/>
      <c r="L38" s="819"/>
      <c r="M38" s="819"/>
      <c r="N38" s="819"/>
      <c r="O38" s="819"/>
      <c r="P38" s="819"/>
      <c r="Q38" s="819"/>
      <c r="R38" s="819"/>
      <c r="S38" s="819"/>
      <c r="T38" s="819"/>
      <c r="U38" s="819"/>
      <c r="V38" s="819"/>
      <c r="W38" s="819"/>
      <c r="X38" s="819"/>
      <c r="Y38" s="819"/>
      <c r="Z38" s="819"/>
    </row>
    <row r="39" spans="1:26" ht="21" customHeight="1" x14ac:dyDescent="0.15">
      <c r="B39" s="819"/>
      <c r="C39" s="819"/>
      <c r="D39" s="819"/>
      <c r="E39" s="819"/>
      <c r="F39" s="819"/>
      <c r="G39" s="819"/>
      <c r="H39" s="819"/>
      <c r="I39" s="819"/>
      <c r="J39" s="819"/>
      <c r="K39" s="819"/>
      <c r="L39" s="819"/>
      <c r="M39" s="819"/>
      <c r="N39" s="819"/>
      <c r="O39" s="819"/>
      <c r="P39" s="819"/>
      <c r="Q39" s="819"/>
      <c r="R39" s="819"/>
      <c r="S39" s="819"/>
      <c r="T39" s="819"/>
      <c r="U39" s="819"/>
      <c r="V39" s="819"/>
      <c r="W39" s="819"/>
      <c r="X39" s="819"/>
      <c r="Y39" s="819"/>
      <c r="Z39" s="819"/>
    </row>
    <row r="40" spans="1:26" ht="21" customHeight="1" x14ac:dyDescent="0.15">
      <c r="B40" s="819"/>
      <c r="C40" s="819"/>
      <c r="D40" s="819"/>
      <c r="E40" s="819"/>
      <c r="F40" s="819"/>
      <c r="G40" s="819"/>
      <c r="H40" s="819"/>
      <c r="I40" s="819"/>
      <c r="J40" s="819"/>
      <c r="K40" s="819"/>
      <c r="L40" s="819"/>
      <c r="M40" s="819"/>
      <c r="N40" s="819"/>
      <c r="O40" s="819"/>
      <c r="P40" s="819"/>
      <c r="Q40" s="819"/>
      <c r="R40" s="819"/>
      <c r="S40" s="819"/>
      <c r="T40" s="819"/>
      <c r="U40" s="819"/>
      <c r="V40" s="819"/>
      <c r="W40" s="819"/>
      <c r="X40" s="819"/>
      <c r="Y40" s="819"/>
      <c r="Z40" s="819"/>
    </row>
    <row r="41" spans="1:26" ht="21" customHeight="1" x14ac:dyDescent="0.15">
      <c r="B41" s="819"/>
      <c r="C41" s="819"/>
      <c r="D41" s="819"/>
      <c r="E41" s="819"/>
      <c r="F41" s="819"/>
      <c r="G41" s="819"/>
      <c r="H41" s="819"/>
      <c r="I41" s="819"/>
      <c r="J41" s="819"/>
      <c r="K41" s="819"/>
      <c r="L41" s="819"/>
      <c r="M41" s="819"/>
      <c r="N41" s="819"/>
      <c r="O41" s="819"/>
      <c r="P41" s="819"/>
      <c r="Q41" s="819"/>
      <c r="R41" s="819"/>
      <c r="S41" s="819"/>
      <c r="T41" s="819"/>
      <c r="U41" s="819"/>
      <c r="V41" s="819"/>
      <c r="W41" s="819"/>
      <c r="X41" s="819"/>
      <c r="Y41" s="819"/>
      <c r="Z41" s="819"/>
    </row>
    <row r="42" spans="1:26" ht="16.5" customHeight="1" x14ac:dyDescent="0.15">
      <c r="B42" s="819"/>
      <c r="C42" s="819"/>
      <c r="D42" s="819"/>
      <c r="E42" s="819"/>
      <c r="F42" s="819"/>
      <c r="G42" s="819"/>
      <c r="H42" s="819"/>
      <c r="I42" s="819"/>
      <c r="J42" s="819"/>
      <c r="K42" s="819"/>
      <c r="L42" s="819"/>
      <c r="M42" s="819"/>
      <c r="N42" s="819"/>
      <c r="O42" s="819"/>
      <c r="P42" s="819"/>
      <c r="Q42" s="819"/>
      <c r="R42" s="819"/>
      <c r="S42" s="819"/>
      <c r="T42" s="819"/>
      <c r="U42" s="819"/>
      <c r="V42" s="819"/>
      <c r="W42" s="819"/>
      <c r="X42" s="819"/>
      <c r="Y42" s="819"/>
      <c r="Z42" s="819"/>
    </row>
    <row r="43" spans="1:26" ht="21" customHeight="1" x14ac:dyDescent="0.15"/>
    <row r="44" spans="1:26" ht="21" customHeight="1" x14ac:dyDescent="0.15"/>
    <row r="45" spans="1:26" ht="21" customHeight="1" x14ac:dyDescent="0.15"/>
    <row r="46" spans="1:26" ht="21" customHeight="1" x14ac:dyDescent="0.15"/>
    <row r="47" spans="1:26" ht="21" customHeight="1" x14ac:dyDescent="0.15"/>
    <row r="48" spans="1:2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9"/>
  <dataValidations count="2">
    <dataValidation type="list" allowBlank="1" showInputMessage="1" showErrorMessage="1" sqref="U12:U23 O12:O23" xr:uid="{30FEE248-6CAD-497A-8FA2-D8BB0A94114E}">
      <formula1>"有,無"</formula1>
    </dataValidation>
    <dataValidation type="list" allowBlank="1" showInputMessage="1" showErrorMessage="1" sqref="B12:F23" xr:uid="{D8B13104-3F2F-4EBF-A2B6-7825BD7A168F}">
      <formula1>"サービス管理責任者,生活支援員"</formula1>
    </dataValidation>
  </dataValidations>
  <pageMargins left="0.7" right="0.7" top="0.75" bottom="0.75" header="0.3" footer="0.3"/>
  <pageSetup paperSize="9" scale="79"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EDA27-C6FE-4A99-BEDC-066BC141E418}">
  <dimension ref="A1:G27"/>
  <sheetViews>
    <sheetView view="pageBreakPreview" zoomScaleNormal="100" zoomScaleSheetLayoutView="100" workbookViewId="0"/>
  </sheetViews>
  <sheetFormatPr defaultColWidth="8.125" defaultRowHeight="13.5" x14ac:dyDescent="0.15"/>
  <cols>
    <col min="1" max="1" width="9.75" style="13" customWidth="1"/>
    <col min="2" max="2" width="12" style="13" customWidth="1"/>
    <col min="3" max="3" width="12.75" style="13" customWidth="1"/>
    <col min="4" max="4" width="3.5" style="13" bestFit="1" customWidth="1"/>
    <col min="5" max="5" width="28.875" style="13" customWidth="1"/>
    <col min="6" max="6" width="18.125" style="13" customWidth="1"/>
    <col min="7" max="7" width="4.625" style="13" customWidth="1"/>
    <col min="8" max="8" width="1" style="13" customWidth="1"/>
    <col min="9" max="256" width="8.125" style="13"/>
    <col min="257" max="257" width="3.375" style="13" customWidth="1"/>
    <col min="258" max="258" width="12" style="13" customWidth="1"/>
    <col min="259" max="259" width="12.75" style="13" customWidth="1"/>
    <col min="260" max="260" width="3.5" style="13" bestFit="1" customWidth="1"/>
    <col min="261" max="261" width="28.875" style="13" customWidth="1"/>
    <col min="262" max="262" width="18.125" style="13" customWidth="1"/>
    <col min="263" max="263" width="4.625" style="13" customWidth="1"/>
    <col min="264" max="264" width="2.25" style="13" customWidth="1"/>
    <col min="265" max="512" width="8.125" style="13"/>
    <col min="513" max="513" width="3.375" style="13" customWidth="1"/>
    <col min="514" max="514" width="12" style="13" customWidth="1"/>
    <col min="515" max="515" width="12.75" style="13" customWidth="1"/>
    <col min="516" max="516" width="3.5" style="13" bestFit="1" customWidth="1"/>
    <col min="517" max="517" width="28.875" style="13" customWidth="1"/>
    <col min="518" max="518" width="18.125" style="13" customWidth="1"/>
    <col min="519" max="519" width="4.625" style="13" customWidth="1"/>
    <col min="520" max="520" width="2.25" style="13" customWidth="1"/>
    <col min="521" max="768" width="8.125" style="13"/>
    <col min="769" max="769" width="3.375" style="13" customWidth="1"/>
    <col min="770" max="770" width="12" style="13" customWidth="1"/>
    <col min="771" max="771" width="12.75" style="13" customWidth="1"/>
    <col min="772" max="772" width="3.5" style="13" bestFit="1" customWidth="1"/>
    <col min="773" max="773" width="28.875" style="13" customWidth="1"/>
    <col min="774" max="774" width="18.125" style="13" customWidth="1"/>
    <col min="775" max="775" width="4.625" style="13" customWidth="1"/>
    <col min="776" max="776" width="2.25" style="13" customWidth="1"/>
    <col min="777" max="1024" width="8.125" style="13"/>
    <col min="1025" max="1025" width="3.375" style="13" customWidth="1"/>
    <col min="1026" max="1026" width="12" style="13" customWidth="1"/>
    <col min="1027" max="1027" width="12.75" style="13" customWidth="1"/>
    <col min="1028" max="1028" width="3.5" style="13" bestFit="1" customWidth="1"/>
    <col min="1029" max="1029" width="28.875" style="13" customWidth="1"/>
    <col min="1030" max="1030" width="18.125" style="13" customWidth="1"/>
    <col min="1031" max="1031" width="4.625" style="13" customWidth="1"/>
    <col min="1032" max="1032" width="2.25" style="13" customWidth="1"/>
    <col min="1033" max="1280" width="8.125" style="13"/>
    <col min="1281" max="1281" width="3.375" style="13" customWidth="1"/>
    <col min="1282" max="1282" width="12" style="13" customWidth="1"/>
    <col min="1283" max="1283" width="12.75" style="13" customWidth="1"/>
    <col min="1284" max="1284" width="3.5" style="13" bestFit="1" customWidth="1"/>
    <col min="1285" max="1285" width="28.875" style="13" customWidth="1"/>
    <col min="1286" max="1286" width="18.125" style="13" customWidth="1"/>
    <col min="1287" max="1287" width="4.625" style="13" customWidth="1"/>
    <col min="1288" max="1288" width="2.25" style="13" customWidth="1"/>
    <col min="1289" max="1536" width="8.125" style="13"/>
    <col min="1537" max="1537" width="3.375" style="13" customWidth="1"/>
    <col min="1538" max="1538" width="12" style="13" customWidth="1"/>
    <col min="1539" max="1539" width="12.75" style="13" customWidth="1"/>
    <col min="1540" max="1540" width="3.5" style="13" bestFit="1" customWidth="1"/>
    <col min="1541" max="1541" width="28.875" style="13" customWidth="1"/>
    <col min="1542" max="1542" width="18.125" style="13" customWidth="1"/>
    <col min="1543" max="1543" width="4.625" style="13" customWidth="1"/>
    <col min="1544" max="1544" width="2.25" style="13" customWidth="1"/>
    <col min="1545" max="1792" width="8.125" style="13"/>
    <col min="1793" max="1793" width="3.375" style="13" customWidth="1"/>
    <col min="1794" max="1794" width="12" style="13" customWidth="1"/>
    <col min="1795" max="1795" width="12.75" style="13" customWidth="1"/>
    <col min="1796" max="1796" width="3.5" style="13" bestFit="1" customWidth="1"/>
    <col min="1797" max="1797" width="28.875" style="13" customWidth="1"/>
    <col min="1798" max="1798" width="18.125" style="13" customWidth="1"/>
    <col min="1799" max="1799" width="4.625" style="13" customWidth="1"/>
    <col min="1800" max="1800" width="2.25" style="13" customWidth="1"/>
    <col min="1801" max="2048" width="8.125" style="13"/>
    <col min="2049" max="2049" width="3.375" style="13" customWidth="1"/>
    <col min="2050" max="2050" width="12" style="13" customWidth="1"/>
    <col min="2051" max="2051" width="12.75" style="13" customWidth="1"/>
    <col min="2052" max="2052" width="3.5" style="13" bestFit="1" customWidth="1"/>
    <col min="2053" max="2053" width="28.875" style="13" customWidth="1"/>
    <col min="2054" max="2054" width="18.125" style="13" customWidth="1"/>
    <col min="2055" max="2055" width="4.625" style="13" customWidth="1"/>
    <col min="2056" max="2056" width="2.25" style="13" customWidth="1"/>
    <col min="2057" max="2304" width="8.125" style="13"/>
    <col min="2305" max="2305" width="3.375" style="13" customWidth="1"/>
    <col min="2306" max="2306" width="12" style="13" customWidth="1"/>
    <col min="2307" max="2307" width="12.75" style="13" customWidth="1"/>
    <col min="2308" max="2308" width="3.5" style="13" bestFit="1" customWidth="1"/>
    <col min="2309" max="2309" width="28.875" style="13" customWidth="1"/>
    <col min="2310" max="2310" width="18.125" style="13" customWidth="1"/>
    <col min="2311" max="2311" width="4.625" style="13" customWidth="1"/>
    <col min="2312" max="2312" width="2.25" style="13" customWidth="1"/>
    <col min="2313" max="2560" width="8.125" style="13"/>
    <col min="2561" max="2561" width="3.375" style="13" customWidth="1"/>
    <col min="2562" max="2562" width="12" style="13" customWidth="1"/>
    <col min="2563" max="2563" width="12.75" style="13" customWidth="1"/>
    <col min="2564" max="2564" width="3.5" style="13" bestFit="1" customWidth="1"/>
    <col min="2565" max="2565" width="28.875" style="13" customWidth="1"/>
    <col min="2566" max="2566" width="18.125" style="13" customWidth="1"/>
    <col min="2567" max="2567" width="4.625" style="13" customWidth="1"/>
    <col min="2568" max="2568" width="2.25" style="13" customWidth="1"/>
    <col min="2569" max="2816" width="8.125" style="13"/>
    <col min="2817" max="2817" width="3.375" style="13" customWidth="1"/>
    <col min="2818" max="2818" width="12" style="13" customWidth="1"/>
    <col min="2819" max="2819" width="12.75" style="13" customWidth="1"/>
    <col min="2820" max="2820" width="3.5" style="13" bestFit="1" customWidth="1"/>
    <col min="2821" max="2821" width="28.875" style="13" customWidth="1"/>
    <col min="2822" max="2822" width="18.125" style="13" customWidth="1"/>
    <col min="2823" max="2823" width="4.625" style="13" customWidth="1"/>
    <col min="2824" max="2824" width="2.25" style="13" customWidth="1"/>
    <col min="2825" max="3072" width="8.125" style="13"/>
    <col min="3073" max="3073" width="3.375" style="13" customWidth="1"/>
    <col min="3074" max="3074" width="12" style="13" customWidth="1"/>
    <col min="3075" max="3075" width="12.75" style="13" customWidth="1"/>
    <col min="3076" max="3076" width="3.5" style="13" bestFit="1" customWidth="1"/>
    <col min="3077" max="3077" width="28.875" style="13" customWidth="1"/>
    <col min="3078" max="3078" width="18.125" style="13" customWidth="1"/>
    <col min="3079" max="3079" width="4.625" style="13" customWidth="1"/>
    <col min="3080" max="3080" width="2.25" style="13" customWidth="1"/>
    <col min="3081" max="3328" width="8.125" style="13"/>
    <col min="3329" max="3329" width="3.375" style="13" customWidth="1"/>
    <col min="3330" max="3330" width="12" style="13" customWidth="1"/>
    <col min="3331" max="3331" width="12.75" style="13" customWidth="1"/>
    <col min="3332" max="3332" width="3.5" style="13" bestFit="1" customWidth="1"/>
    <col min="3333" max="3333" width="28.875" style="13" customWidth="1"/>
    <col min="3334" max="3334" width="18.125" style="13" customWidth="1"/>
    <col min="3335" max="3335" width="4.625" style="13" customWidth="1"/>
    <col min="3336" max="3336" width="2.25" style="13" customWidth="1"/>
    <col min="3337" max="3584" width="8.125" style="13"/>
    <col min="3585" max="3585" width="3.375" style="13" customWidth="1"/>
    <col min="3586" max="3586" width="12" style="13" customWidth="1"/>
    <col min="3587" max="3587" width="12.75" style="13" customWidth="1"/>
    <col min="3588" max="3588" width="3.5" style="13" bestFit="1" customWidth="1"/>
    <col min="3589" max="3589" width="28.875" style="13" customWidth="1"/>
    <col min="3590" max="3590" width="18.125" style="13" customWidth="1"/>
    <col min="3591" max="3591" width="4.625" style="13" customWidth="1"/>
    <col min="3592" max="3592" width="2.25" style="13" customWidth="1"/>
    <col min="3593" max="3840" width="8.125" style="13"/>
    <col min="3841" max="3841" width="3.375" style="13" customWidth="1"/>
    <col min="3842" max="3842" width="12" style="13" customWidth="1"/>
    <col min="3843" max="3843" width="12.75" style="13" customWidth="1"/>
    <col min="3844" max="3844" width="3.5" style="13" bestFit="1" customWidth="1"/>
    <col min="3845" max="3845" width="28.875" style="13" customWidth="1"/>
    <col min="3846" max="3846" width="18.125" style="13" customWidth="1"/>
    <col min="3847" max="3847" width="4.625" style="13" customWidth="1"/>
    <col min="3848" max="3848" width="2.25" style="13" customWidth="1"/>
    <col min="3849" max="4096" width="8.125" style="13"/>
    <col min="4097" max="4097" width="3.375" style="13" customWidth="1"/>
    <col min="4098" max="4098" width="12" style="13" customWidth="1"/>
    <col min="4099" max="4099" width="12.75" style="13" customWidth="1"/>
    <col min="4100" max="4100" width="3.5" style="13" bestFit="1" customWidth="1"/>
    <col min="4101" max="4101" width="28.875" style="13" customWidth="1"/>
    <col min="4102" max="4102" width="18.125" style="13" customWidth="1"/>
    <col min="4103" max="4103" width="4.625" style="13" customWidth="1"/>
    <col min="4104" max="4104" width="2.25" style="13" customWidth="1"/>
    <col min="4105" max="4352" width="8.125" style="13"/>
    <col min="4353" max="4353" width="3.375" style="13" customWidth="1"/>
    <col min="4354" max="4354" width="12" style="13" customWidth="1"/>
    <col min="4355" max="4355" width="12.75" style="13" customWidth="1"/>
    <col min="4356" max="4356" width="3.5" style="13" bestFit="1" customWidth="1"/>
    <col min="4357" max="4357" width="28.875" style="13" customWidth="1"/>
    <col min="4358" max="4358" width="18.125" style="13" customWidth="1"/>
    <col min="4359" max="4359" width="4.625" style="13" customWidth="1"/>
    <col min="4360" max="4360" width="2.25" style="13" customWidth="1"/>
    <col min="4361" max="4608" width="8.125" style="13"/>
    <col min="4609" max="4609" width="3.375" style="13" customWidth="1"/>
    <col min="4610" max="4610" width="12" style="13" customWidth="1"/>
    <col min="4611" max="4611" width="12.75" style="13" customWidth="1"/>
    <col min="4612" max="4612" width="3.5" style="13" bestFit="1" customWidth="1"/>
    <col min="4613" max="4613" width="28.875" style="13" customWidth="1"/>
    <col min="4614" max="4614" width="18.125" style="13" customWidth="1"/>
    <col min="4615" max="4615" width="4.625" style="13" customWidth="1"/>
    <col min="4616" max="4616" width="2.25" style="13" customWidth="1"/>
    <col min="4617" max="4864" width="8.125" style="13"/>
    <col min="4865" max="4865" width="3.375" style="13" customWidth="1"/>
    <col min="4866" max="4866" width="12" style="13" customWidth="1"/>
    <col min="4867" max="4867" width="12.75" style="13" customWidth="1"/>
    <col min="4868" max="4868" width="3.5" style="13" bestFit="1" customWidth="1"/>
    <col min="4869" max="4869" width="28.875" style="13" customWidth="1"/>
    <col min="4870" max="4870" width="18.125" style="13" customWidth="1"/>
    <col min="4871" max="4871" width="4.625" style="13" customWidth="1"/>
    <col min="4872" max="4872" width="2.25" style="13" customWidth="1"/>
    <col min="4873" max="5120" width="8.125" style="13"/>
    <col min="5121" max="5121" width="3.375" style="13" customWidth="1"/>
    <col min="5122" max="5122" width="12" style="13" customWidth="1"/>
    <col min="5123" max="5123" width="12.75" style="13" customWidth="1"/>
    <col min="5124" max="5124" width="3.5" style="13" bestFit="1" customWidth="1"/>
    <col min="5125" max="5125" width="28.875" style="13" customWidth="1"/>
    <col min="5126" max="5126" width="18.125" style="13" customWidth="1"/>
    <col min="5127" max="5127" width="4.625" style="13" customWidth="1"/>
    <col min="5128" max="5128" width="2.25" style="13" customWidth="1"/>
    <col min="5129" max="5376" width="8.125" style="13"/>
    <col min="5377" max="5377" width="3.375" style="13" customWidth="1"/>
    <col min="5378" max="5378" width="12" style="13" customWidth="1"/>
    <col min="5379" max="5379" width="12.75" style="13" customWidth="1"/>
    <col min="5380" max="5380" width="3.5" style="13" bestFit="1" customWidth="1"/>
    <col min="5381" max="5381" width="28.875" style="13" customWidth="1"/>
    <col min="5382" max="5382" width="18.125" style="13" customWidth="1"/>
    <col min="5383" max="5383" width="4.625" style="13" customWidth="1"/>
    <col min="5384" max="5384" width="2.25" style="13" customWidth="1"/>
    <col min="5385" max="5632" width="8.125" style="13"/>
    <col min="5633" max="5633" width="3.375" style="13" customWidth="1"/>
    <col min="5634" max="5634" width="12" style="13" customWidth="1"/>
    <col min="5635" max="5635" width="12.75" style="13" customWidth="1"/>
    <col min="5636" max="5636" width="3.5" style="13" bestFit="1" customWidth="1"/>
    <col min="5637" max="5637" width="28.875" style="13" customWidth="1"/>
    <col min="5638" max="5638" width="18.125" style="13" customWidth="1"/>
    <col min="5639" max="5639" width="4.625" style="13" customWidth="1"/>
    <col min="5640" max="5640" width="2.25" style="13" customWidth="1"/>
    <col min="5641" max="5888" width="8.125" style="13"/>
    <col min="5889" max="5889" width="3.375" style="13" customWidth="1"/>
    <col min="5890" max="5890" width="12" style="13" customWidth="1"/>
    <col min="5891" max="5891" width="12.75" style="13" customWidth="1"/>
    <col min="5892" max="5892" width="3.5" style="13" bestFit="1" customWidth="1"/>
    <col min="5893" max="5893" width="28.875" style="13" customWidth="1"/>
    <col min="5894" max="5894" width="18.125" style="13" customWidth="1"/>
    <col min="5895" max="5895" width="4.625" style="13" customWidth="1"/>
    <col min="5896" max="5896" width="2.25" style="13" customWidth="1"/>
    <col min="5897" max="6144" width="8.125" style="13"/>
    <col min="6145" max="6145" width="3.375" style="13" customWidth="1"/>
    <col min="6146" max="6146" width="12" style="13" customWidth="1"/>
    <col min="6147" max="6147" width="12.75" style="13" customWidth="1"/>
    <col min="6148" max="6148" width="3.5" style="13" bestFit="1" customWidth="1"/>
    <col min="6149" max="6149" width="28.875" style="13" customWidth="1"/>
    <col min="6150" max="6150" width="18.125" style="13" customWidth="1"/>
    <col min="6151" max="6151" width="4.625" style="13" customWidth="1"/>
    <col min="6152" max="6152" width="2.25" style="13" customWidth="1"/>
    <col min="6153" max="6400" width="8.125" style="13"/>
    <col min="6401" max="6401" width="3.375" style="13" customWidth="1"/>
    <col min="6402" max="6402" width="12" style="13" customWidth="1"/>
    <col min="6403" max="6403" width="12.75" style="13" customWidth="1"/>
    <col min="6404" max="6404" width="3.5" style="13" bestFit="1" customWidth="1"/>
    <col min="6405" max="6405" width="28.875" style="13" customWidth="1"/>
    <col min="6406" max="6406" width="18.125" style="13" customWidth="1"/>
    <col min="6407" max="6407" width="4.625" style="13" customWidth="1"/>
    <col min="6408" max="6408" width="2.25" style="13" customWidth="1"/>
    <col min="6409" max="6656" width="8.125" style="13"/>
    <col min="6657" max="6657" width="3.375" style="13" customWidth="1"/>
    <col min="6658" max="6658" width="12" style="13" customWidth="1"/>
    <col min="6659" max="6659" width="12.75" style="13" customWidth="1"/>
    <col min="6660" max="6660" width="3.5" style="13" bestFit="1" customWidth="1"/>
    <col min="6661" max="6661" width="28.875" style="13" customWidth="1"/>
    <col min="6662" max="6662" width="18.125" style="13" customWidth="1"/>
    <col min="6663" max="6663" width="4.625" style="13" customWidth="1"/>
    <col min="6664" max="6664" width="2.25" style="13" customWidth="1"/>
    <col min="6665" max="6912" width="8.125" style="13"/>
    <col min="6913" max="6913" width="3.375" style="13" customWidth="1"/>
    <col min="6914" max="6914" width="12" style="13" customWidth="1"/>
    <col min="6915" max="6915" width="12.75" style="13" customWidth="1"/>
    <col min="6916" max="6916" width="3.5" style="13" bestFit="1" customWidth="1"/>
    <col min="6917" max="6917" width="28.875" style="13" customWidth="1"/>
    <col min="6918" max="6918" width="18.125" style="13" customWidth="1"/>
    <col min="6919" max="6919" width="4.625" style="13" customWidth="1"/>
    <col min="6920" max="6920" width="2.25" style="13" customWidth="1"/>
    <col min="6921" max="7168" width="8.125" style="13"/>
    <col min="7169" max="7169" width="3.375" style="13" customWidth="1"/>
    <col min="7170" max="7170" width="12" style="13" customWidth="1"/>
    <col min="7171" max="7171" width="12.75" style="13" customWidth="1"/>
    <col min="7172" max="7172" width="3.5" style="13" bestFit="1" customWidth="1"/>
    <col min="7173" max="7173" width="28.875" style="13" customWidth="1"/>
    <col min="7174" max="7174" width="18.125" style="13" customWidth="1"/>
    <col min="7175" max="7175" width="4.625" style="13" customWidth="1"/>
    <col min="7176" max="7176" width="2.25" style="13" customWidth="1"/>
    <col min="7177" max="7424" width="8.125" style="13"/>
    <col min="7425" max="7425" width="3.375" style="13" customWidth="1"/>
    <col min="7426" max="7426" width="12" style="13" customWidth="1"/>
    <col min="7427" max="7427" width="12.75" style="13" customWidth="1"/>
    <col min="7428" max="7428" width="3.5" style="13" bestFit="1" customWidth="1"/>
    <col min="7429" max="7429" width="28.875" style="13" customWidth="1"/>
    <col min="7430" max="7430" width="18.125" style="13" customWidth="1"/>
    <col min="7431" max="7431" width="4.625" style="13" customWidth="1"/>
    <col min="7432" max="7432" width="2.25" style="13" customWidth="1"/>
    <col min="7433" max="7680" width="8.125" style="13"/>
    <col min="7681" max="7681" width="3.375" style="13" customWidth="1"/>
    <col min="7682" max="7682" width="12" style="13" customWidth="1"/>
    <col min="7683" max="7683" width="12.75" style="13" customWidth="1"/>
    <col min="7684" max="7684" width="3.5" style="13" bestFit="1" customWidth="1"/>
    <col min="7685" max="7685" width="28.875" style="13" customWidth="1"/>
    <col min="7686" max="7686" width="18.125" style="13" customWidth="1"/>
    <col min="7687" max="7687" width="4.625" style="13" customWidth="1"/>
    <col min="7688" max="7688" width="2.25" style="13" customWidth="1"/>
    <col min="7689" max="7936" width="8.125" style="13"/>
    <col min="7937" max="7937" width="3.375" style="13" customWidth="1"/>
    <col min="7938" max="7938" width="12" style="13" customWidth="1"/>
    <col min="7939" max="7939" width="12.75" style="13" customWidth="1"/>
    <col min="7940" max="7940" width="3.5" style="13" bestFit="1" customWidth="1"/>
    <col min="7941" max="7941" width="28.875" style="13" customWidth="1"/>
    <col min="7942" max="7942" width="18.125" style="13" customWidth="1"/>
    <col min="7943" max="7943" width="4.625" style="13" customWidth="1"/>
    <col min="7944" max="7944" width="2.25" style="13" customWidth="1"/>
    <col min="7945" max="8192" width="8.125" style="13"/>
    <col min="8193" max="8193" width="3.375" style="13" customWidth="1"/>
    <col min="8194" max="8194" width="12" style="13" customWidth="1"/>
    <col min="8195" max="8195" width="12.75" style="13" customWidth="1"/>
    <col min="8196" max="8196" width="3.5" style="13" bestFit="1" customWidth="1"/>
    <col min="8197" max="8197" width="28.875" style="13" customWidth="1"/>
    <col min="8198" max="8198" width="18.125" style="13" customWidth="1"/>
    <col min="8199" max="8199" width="4.625" style="13" customWidth="1"/>
    <col min="8200" max="8200" width="2.25" style="13" customWidth="1"/>
    <col min="8201" max="8448" width="8.125" style="13"/>
    <col min="8449" max="8449" width="3.375" style="13" customWidth="1"/>
    <col min="8450" max="8450" width="12" style="13" customWidth="1"/>
    <col min="8451" max="8451" width="12.75" style="13" customWidth="1"/>
    <col min="8452" max="8452" width="3.5" style="13" bestFit="1" customWidth="1"/>
    <col min="8453" max="8453" width="28.875" style="13" customWidth="1"/>
    <col min="8454" max="8454" width="18.125" style="13" customWidth="1"/>
    <col min="8455" max="8455" width="4.625" style="13" customWidth="1"/>
    <col min="8456" max="8456" width="2.25" style="13" customWidth="1"/>
    <col min="8457" max="8704" width="8.125" style="13"/>
    <col min="8705" max="8705" width="3.375" style="13" customWidth="1"/>
    <col min="8706" max="8706" width="12" style="13" customWidth="1"/>
    <col min="8707" max="8707" width="12.75" style="13" customWidth="1"/>
    <col min="8708" max="8708" width="3.5" style="13" bestFit="1" customWidth="1"/>
    <col min="8709" max="8709" width="28.875" style="13" customWidth="1"/>
    <col min="8710" max="8710" width="18.125" style="13" customWidth="1"/>
    <col min="8711" max="8711" width="4.625" style="13" customWidth="1"/>
    <col min="8712" max="8712" width="2.25" style="13" customWidth="1"/>
    <col min="8713" max="8960" width="8.125" style="13"/>
    <col min="8961" max="8961" width="3.375" style="13" customWidth="1"/>
    <col min="8962" max="8962" width="12" style="13" customWidth="1"/>
    <col min="8963" max="8963" width="12.75" style="13" customWidth="1"/>
    <col min="8964" max="8964" width="3.5" style="13" bestFit="1" customWidth="1"/>
    <col min="8965" max="8965" width="28.875" style="13" customWidth="1"/>
    <col min="8966" max="8966" width="18.125" style="13" customWidth="1"/>
    <col min="8967" max="8967" width="4.625" style="13" customWidth="1"/>
    <col min="8968" max="8968" width="2.25" style="13" customWidth="1"/>
    <col min="8969" max="9216" width="8.125" style="13"/>
    <col min="9217" max="9217" width="3.375" style="13" customWidth="1"/>
    <col min="9218" max="9218" width="12" style="13" customWidth="1"/>
    <col min="9219" max="9219" width="12.75" style="13" customWidth="1"/>
    <col min="9220" max="9220" width="3.5" style="13" bestFit="1" customWidth="1"/>
    <col min="9221" max="9221" width="28.875" style="13" customWidth="1"/>
    <col min="9222" max="9222" width="18.125" style="13" customWidth="1"/>
    <col min="9223" max="9223" width="4.625" style="13" customWidth="1"/>
    <col min="9224" max="9224" width="2.25" style="13" customWidth="1"/>
    <col min="9225" max="9472" width="8.125" style="13"/>
    <col min="9473" max="9473" width="3.375" style="13" customWidth="1"/>
    <col min="9474" max="9474" width="12" style="13" customWidth="1"/>
    <col min="9475" max="9475" width="12.75" style="13" customWidth="1"/>
    <col min="9476" max="9476" width="3.5" style="13" bestFit="1" customWidth="1"/>
    <col min="9477" max="9477" width="28.875" style="13" customWidth="1"/>
    <col min="9478" max="9478" width="18.125" style="13" customWidth="1"/>
    <col min="9479" max="9479" width="4.625" style="13" customWidth="1"/>
    <col min="9480" max="9480" width="2.25" style="13" customWidth="1"/>
    <col min="9481" max="9728" width="8.125" style="13"/>
    <col min="9729" max="9729" width="3.375" style="13" customWidth="1"/>
    <col min="9730" max="9730" width="12" style="13" customWidth="1"/>
    <col min="9731" max="9731" width="12.75" style="13" customWidth="1"/>
    <col min="9732" max="9732" width="3.5" style="13" bestFit="1" customWidth="1"/>
    <col min="9733" max="9733" width="28.875" style="13" customWidth="1"/>
    <col min="9734" max="9734" width="18.125" style="13" customWidth="1"/>
    <col min="9735" max="9735" width="4.625" style="13" customWidth="1"/>
    <col min="9736" max="9736" width="2.25" style="13" customWidth="1"/>
    <col min="9737" max="9984" width="8.125" style="13"/>
    <col min="9985" max="9985" width="3.375" style="13" customWidth="1"/>
    <col min="9986" max="9986" width="12" style="13" customWidth="1"/>
    <col min="9987" max="9987" width="12.75" style="13" customWidth="1"/>
    <col min="9988" max="9988" width="3.5" style="13" bestFit="1" customWidth="1"/>
    <col min="9989" max="9989" width="28.875" style="13" customWidth="1"/>
    <col min="9990" max="9990" width="18.125" style="13" customWidth="1"/>
    <col min="9991" max="9991" width="4.625" style="13" customWidth="1"/>
    <col min="9992" max="9992" width="2.25" style="13" customWidth="1"/>
    <col min="9993" max="10240" width="8.125" style="13"/>
    <col min="10241" max="10241" width="3.375" style="13" customWidth="1"/>
    <col min="10242" max="10242" width="12" style="13" customWidth="1"/>
    <col min="10243" max="10243" width="12.75" style="13" customWidth="1"/>
    <col min="10244" max="10244" width="3.5" style="13" bestFit="1" customWidth="1"/>
    <col min="10245" max="10245" width="28.875" style="13" customWidth="1"/>
    <col min="10246" max="10246" width="18.125" style="13" customWidth="1"/>
    <col min="10247" max="10247" width="4.625" style="13" customWidth="1"/>
    <col min="10248" max="10248" width="2.25" style="13" customWidth="1"/>
    <col min="10249" max="10496" width="8.125" style="13"/>
    <col min="10497" max="10497" width="3.375" style="13" customWidth="1"/>
    <col min="10498" max="10498" width="12" style="13" customWidth="1"/>
    <col min="10499" max="10499" width="12.75" style="13" customWidth="1"/>
    <col min="10500" max="10500" width="3.5" style="13" bestFit="1" customWidth="1"/>
    <col min="10501" max="10501" width="28.875" style="13" customWidth="1"/>
    <col min="10502" max="10502" width="18.125" style="13" customWidth="1"/>
    <col min="10503" max="10503" width="4.625" style="13" customWidth="1"/>
    <col min="10504" max="10504" width="2.25" style="13" customWidth="1"/>
    <col min="10505" max="10752" width="8.125" style="13"/>
    <col min="10753" max="10753" width="3.375" style="13" customWidth="1"/>
    <col min="10754" max="10754" width="12" style="13" customWidth="1"/>
    <col min="10755" max="10755" width="12.75" style="13" customWidth="1"/>
    <col min="10756" max="10756" width="3.5" style="13" bestFit="1" customWidth="1"/>
    <col min="10757" max="10757" width="28.875" style="13" customWidth="1"/>
    <col min="10758" max="10758" width="18.125" style="13" customWidth="1"/>
    <col min="10759" max="10759" width="4.625" style="13" customWidth="1"/>
    <col min="10760" max="10760" width="2.25" style="13" customWidth="1"/>
    <col min="10761" max="11008" width="8.125" style="13"/>
    <col min="11009" max="11009" width="3.375" style="13" customWidth="1"/>
    <col min="11010" max="11010" width="12" style="13" customWidth="1"/>
    <col min="11011" max="11011" width="12.75" style="13" customWidth="1"/>
    <col min="11012" max="11012" width="3.5" style="13" bestFit="1" customWidth="1"/>
    <col min="11013" max="11013" width="28.875" style="13" customWidth="1"/>
    <col min="11014" max="11014" width="18.125" style="13" customWidth="1"/>
    <col min="11015" max="11015" width="4.625" style="13" customWidth="1"/>
    <col min="11016" max="11016" width="2.25" style="13" customWidth="1"/>
    <col min="11017" max="11264" width="8.125" style="13"/>
    <col min="11265" max="11265" width="3.375" style="13" customWidth="1"/>
    <col min="11266" max="11266" width="12" style="13" customWidth="1"/>
    <col min="11267" max="11267" width="12.75" style="13" customWidth="1"/>
    <col min="11268" max="11268" width="3.5" style="13" bestFit="1" customWidth="1"/>
    <col min="11269" max="11269" width="28.875" style="13" customWidth="1"/>
    <col min="11270" max="11270" width="18.125" style="13" customWidth="1"/>
    <col min="11271" max="11271" width="4.625" style="13" customWidth="1"/>
    <col min="11272" max="11272" width="2.25" style="13" customWidth="1"/>
    <col min="11273" max="11520" width="8.125" style="13"/>
    <col min="11521" max="11521" width="3.375" style="13" customWidth="1"/>
    <col min="11522" max="11522" width="12" style="13" customWidth="1"/>
    <col min="11523" max="11523" width="12.75" style="13" customWidth="1"/>
    <col min="11524" max="11524" width="3.5" style="13" bestFit="1" customWidth="1"/>
    <col min="11525" max="11525" width="28.875" style="13" customWidth="1"/>
    <col min="11526" max="11526" width="18.125" style="13" customWidth="1"/>
    <col min="11527" max="11527" width="4.625" style="13" customWidth="1"/>
    <col min="11528" max="11528" width="2.25" style="13" customWidth="1"/>
    <col min="11529" max="11776" width="8.125" style="13"/>
    <col min="11777" max="11777" width="3.375" style="13" customWidth="1"/>
    <col min="11778" max="11778" width="12" style="13" customWidth="1"/>
    <col min="11779" max="11779" width="12.75" style="13" customWidth="1"/>
    <col min="11780" max="11780" width="3.5" style="13" bestFit="1" customWidth="1"/>
    <col min="11781" max="11781" width="28.875" style="13" customWidth="1"/>
    <col min="11782" max="11782" width="18.125" style="13" customWidth="1"/>
    <col min="11783" max="11783" width="4.625" style="13" customWidth="1"/>
    <col min="11784" max="11784" width="2.25" style="13" customWidth="1"/>
    <col min="11785" max="12032" width="8.125" style="13"/>
    <col min="12033" max="12033" width="3.375" style="13" customWidth="1"/>
    <col min="12034" max="12034" width="12" style="13" customWidth="1"/>
    <col min="12035" max="12035" width="12.75" style="13" customWidth="1"/>
    <col min="12036" max="12036" width="3.5" style="13" bestFit="1" customWidth="1"/>
    <col min="12037" max="12037" width="28.875" style="13" customWidth="1"/>
    <col min="12038" max="12038" width="18.125" style="13" customWidth="1"/>
    <col min="12039" max="12039" width="4.625" style="13" customWidth="1"/>
    <col min="12040" max="12040" width="2.25" style="13" customWidth="1"/>
    <col min="12041" max="12288" width="8.125" style="13"/>
    <col min="12289" max="12289" width="3.375" style="13" customWidth="1"/>
    <col min="12290" max="12290" width="12" style="13" customWidth="1"/>
    <col min="12291" max="12291" width="12.75" style="13" customWidth="1"/>
    <col min="12292" max="12292" width="3.5" style="13" bestFit="1" customWidth="1"/>
    <col min="12293" max="12293" width="28.875" style="13" customWidth="1"/>
    <col min="12294" max="12294" width="18.125" style="13" customWidth="1"/>
    <col min="12295" max="12295" width="4.625" style="13" customWidth="1"/>
    <col min="12296" max="12296" width="2.25" style="13" customWidth="1"/>
    <col min="12297" max="12544" width="8.125" style="13"/>
    <col min="12545" max="12545" width="3.375" style="13" customWidth="1"/>
    <col min="12546" max="12546" width="12" style="13" customWidth="1"/>
    <col min="12547" max="12547" width="12.75" style="13" customWidth="1"/>
    <col min="12548" max="12548" width="3.5" style="13" bestFit="1" customWidth="1"/>
    <col min="12549" max="12549" width="28.875" style="13" customWidth="1"/>
    <col min="12550" max="12550" width="18.125" style="13" customWidth="1"/>
    <col min="12551" max="12551" width="4.625" style="13" customWidth="1"/>
    <col min="12552" max="12552" width="2.25" style="13" customWidth="1"/>
    <col min="12553" max="12800" width="8.125" style="13"/>
    <col min="12801" max="12801" width="3.375" style="13" customWidth="1"/>
    <col min="12802" max="12802" width="12" style="13" customWidth="1"/>
    <col min="12803" max="12803" width="12.75" style="13" customWidth="1"/>
    <col min="12804" max="12804" width="3.5" style="13" bestFit="1" customWidth="1"/>
    <col min="12805" max="12805" width="28.875" style="13" customWidth="1"/>
    <col min="12806" max="12806" width="18.125" style="13" customWidth="1"/>
    <col min="12807" max="12807" width="4.625" style="13" customWidth="1"/>
    <col min="12808" max="12808" width="2.25" style="13" customWidth="1"/>
    <col min="12809" max="13056" width="8.125" style="13"/>
    <col min="13057" max="13057" width="3.375" style="13" customWidth="1"/>
    <col min="13058" max="13058" width="12" style="13" customWidth="1"/>
    <col min="13059" max="13059" width="12.75" style="13" customWidth="1"/>
    <col min="13060" max="13060" width="3.5" style="13" bestFit="1" customWidth="1"/>
    <col min="13061" max="13061" width="28.875" style="13" customWidth="1"/>
    <col min="13062" max="13062" width="18.125" style="13" customWidth="1"/>
    <col min="13063" max="13063" width="4.625" style="13" customWidth="1"/>
    <col min="13064" max="13064" width="2.25" style="13" customWidth="1"/>
    <col min="13065" max="13312" width="8.125" style="13"/>
    <col min="13313" max="13313" width="3.375" style="13" customWidth="1"/>
    <col min="13314" max="13314" width="12" style="13" customWidth="1"/>
    <col min="13315" max="13315" width="12.75" style="13" customWidth="1"/>
    <col min="13316" max="13316" width="3.5" style="13" bestFit="1" customWidth="1"/>
    <col min="13317" max="13317" width="28.875" style="13" customWidth="1"/>
    <col min="13318" max="13318" width="18.125" style="13" customWidth="1"/>
    <col min="13319" max="13319" width="4.625" style="13" customWidth="1"/>
    <col min="13320" max="13320" width="2.25" style="13" customWidth="1"/>
    <col min="13321" max="13568" width="8.125" style="13"/>
    <col min="13569" max="13569" width="3.375" style="13" customWidth="1"/>
    <col min="13570" max="13570" width="12" style="13" customWidth="1"/>
    <col min="13571" max="13571" width="12.75" style="13" customWidth="1"/>
    <col min="13572" max="13572" width="3.5" style="13" bestFit="1" customWidth="1"/>
    <col min="13573" max="13573" width="28.875" style="13" customWidth="1"/>
    <col min="13574" max="13574" width="18.125" style="13" customWidth="1"/>
    <col min="13575" max="13575" width="4.625" style="13" customWidth="1"/>
    <col min="13576" max="13576" width="2.25" style="13" customWidth="1"/>
    <col min="13577" max="13824" width="8.125" style="13"/>
    <col min="13825" max="13825" width="3.375" style="13" customWidth="1"/>
    <col min="13826" max="13826" width="12" style="13" customWidth="1"/>
    <col min="13827" max="13827" width="12.75" style="13" customWidth="1"/>
    <col min="13828" max="13828" width="3.5" style="13" bestFit="1" customWidth="1"/>
    <col min="13829" max="13829" width="28.875" style="13" customWidth="1"/>
    <col min="13830" max="13830" width="18.125" style="13" customWidth="1"/>
    <col min="13831" max="13831" width="4.625" style="13" customWidth="1"/>
    <col min="13832" max="13832" width="2.25" style="13" customWidth="1"/>
    <col min="13833" max="14080" width="8.125" style="13"/>
    <col min="14081" max="14081" width="3.375" style="13" customWidth="1"/>
    <col min="14082" max="14082" width="12" style="13" customWidth="1"/>
    <col min="14083" max="14083" width="12.75" style="13" customWidth="1"/>
    <col min="14084" max="14084" width="3.5" style="13" bestFit="1" customWidth="1"/>
    <col min="14085" max="14085" width="28.875" style="13" customWidth="1"/>
    <col min="14086" max="14086" width="18.125" style="13" customWidth="1"/>
    <col min="14087" max="14087" width="4.625" style="13" customWidth="1"/>
    <col min="14088" max="14088" width="2.25" style="13" customWidth="1"/>
    <col min="14089" max="14336" width="8.125" style="13"/>
    <col min="14337" max="14337" width="3.375" style="13" customWidth="1"/>
    <col min="14338" max="14338" width="12" style="13" customWidth="1"/>
    <col min="14339" max="14339" width="12.75" style="13" customWidth="1"/>
    <col min="14340" max="14340" width="3.5" style="13" bestFit="1" customWidth="1"/>
    <col min="14341" max="14341" width="28.875" style="13" customWidth="1"/>
    <col min="14342" max="14342" width="18.125" style="13" customWidth="1"/>
    <col min="14343" max="14343" width="4.625" style="13" customWidth="1"/>
    <col min="14344" max="14344" width="2.25" style="13" customWidth="1"/>
    <col min="14345" max="14592" width="8.125" style="13"/>
    <col min="14593" max="14593" width="3.375" style="13" customWidth="1"/>
    <col min="14594" max="14594" width="12" style="13" customWidth="1"/>
    <col min="14595" max="14595" width="12.75" style="13" customWidth="1"/>
    <col min="14596" max="14596" width="3.5" style="13" bestFit="1" customWidth="1"/>
    <col min="14597" max="14597" width="28.875" style="13" customWidth="1"/>
    <col min="14598" max="14598" width="18.125" style="13" customWidth="1"/>
    <col min="14599" max="14599" width="4.625" style="13" customWidth="1"/>
    <col min="14600" max="14600" width="2.25" style="13" customWidth="1"/>
    <col min="14601" max="14848" width="8.125" style="13"/>
    <col min="14849" max="14849" width="3.375" style="13" customWidth="1"/>
    <col min="14850" max="14850" width="12" style="13" customWidth="1"/>
    <col min="14851" max="14851" width="12.75" style="13" customWidth="1"/>
    <col min="14852" max="14852" width="3.5" style="13" bestFit="1" customWidth="1"/>
    <col min="14853" max="14853" width="28.875" style="13" customWidth="1"/>
    <col min="14854" max="14854" width="18.125" style="13" customWidth="1"/>
    <col min="14855" max="14855" width="4.625" style="13" customWidth="1"/>
    <col min="14856" max="14856" width="2.25" style="13" customWidth="1"/>
    <col min="14857" max="15104" width="8.125" style="13"/>
    <col min="15105" max="15105" width="3.375" style="13" customWidth="1"/>
    <col min="15106" max="15106" width="12" style="13" customWidth="1"/>
    <col min="15107" max="15107" width="12.75" style="13" customWidth="1"/>
    <col min="15108" max="15108" width="3.5" style="13" bestFit="1" customWidth="1"/>
    <col min="15109" max="15109" width="28.875" style="13" customWidth="1"/>
    <col min="15110" max="15110" width="18.125" style="13" customWidth="1"/>
    <col min="15111" max="15111" width="4.625" style="13" customWidth="1"/>
    <col min="15112" max="15112" width="2.25" style="13" customWidth="1"/>
    <col min="15113" max="15360" width="8.125" style="13"/>
    <col min="15361" max="15361" width="3.375" style="13" customWidth="1"/>
    <col min="15362" max="15362" width="12" style="13" customWidth="1"/>
    <col min="15363" max="15363" width="12.75" style="13" customWidth="1"/>
    <col min="15364" max="15364" width="3.5" style="13" bestFit="1" customWidth="1"/>
    <col min="15365" max="15365" width="28.875" style="13" customWidth="1"/>
    <col min="15366" max="15366" width="18.125" style="13" customWidth="1"/>
    <col min="15367" max="15367" width="4.625" style="13" customWidth="1"/>
    <col min="15368" max="15368" width="2.25" style="13" customWidth="1"/>
    <col min="15369" max="15616" width="8.125" style="13"/>
    <col min="15617" max="15617" width="3.375" style="13" customWidth="1"/>
    <col min="15618" max="15618" width="12" style="13" customWidth="1"/>
    <col min="15619" max="15619" width="12.75" style="13" customWidth="1"/>
    <col min="15620" max="15620" width="3.5" style="13" bestFit="1" customWidth="1"/>
    <col min="15621" max="15621" width="28.875" style="13" customWidth="1"/>
    <col min="15622" max="15622" width="18.125" style="13" customWidth="1"/>
    <col min="15623" max="15623" width="4.625" style="13" customWidth="1"/>
    <col min="15624" max="15624" width="2.25" style="13" customWidth="1"/>
    <col min="15625" max="15872" width="8.125" style="13"/>
    <col min="15873" max="15873" width="3.375" style="13" customWidth="1"/>
    <col min="15874" max="15874" width="12" style="13" customWidth="1"/>
    <col min="15875" max="15875" width="12.75" style="13" customWidth="1"/>
    <col min="15876" max="15876" width="3.5" style="13" bestFit="1" customWidth="1"/>
    <col min="15877" max="15877" width="28.875" style="13" customWidth="1"/>
    <col min="15878" max="15878" width="18.125" style="13" customWidth="1"/>
    <col min="15879" max="15879" width="4.625" style="13" customWidth="1"/>
    <col min="15880" max="15880" width="2.25" style="13" customWidth="1"/>
    <col min="15881" max="16128" width="8.125" style="13"/>
    <col min="16129" max="16129" width="3.375" style="13" customWidth="1"/>
    <col min="16130" max="16130" width="12" style="13" customWidth="1"/>
    <col min="16131" max="16131" width="12.75" style="13" customWidth="1"/>
    <col min="16132" max="16132" width="3.5" style="13" bestFit="1" customWidth="1"/>
    <col min="16133" max="16133" width="28.875" style="13" customWidth="1"/>
    <col min="16134" max="16134" width="18.125" style="13" customWidth="1"/>
    <col min="16135" max="16135" width="4.625" style="13" customWidth="1"/>
    <col min="16136" max="16136" width="2.25" style="13" customWidth="1"/>
    <col min="16137" max="16384" width="8.125" style="13"/>
  </cols>
  <sheetData>
    <row r="1" spans="1:7" ht="20.100000000000001" customHeight="1" x14ac:dyDescent="0.15">
      <c r="A1" s="820"/>
      <c r="B1" s="821" t="s">
        <v>1258</v>
      </c>
      <c r="C1" s="821"/>
      <c r="D1" s="821"/>
      <c r="E1" s="821"/>
      <c r="F1" s="821"/>
      <c r="G1" s="822"/>
    </row>
    <row r="2" spans="1:7" ht="20.100000000000001" customHeight="1" x14ac:dyDescent="0.15">
      <c r="A2" s="820"/>
      <c r="B2" s="821"/>
      <c r="C2" s="821"/>
      <c r="D2" s="821"/>
      <c r="E2" s="821"/>
      <c r="F2" s="823"/>
      <c r="G2" s="822" t="s">
        <v>609</v>
      </c>
    </row>
    <row r="3" spans="1:7" ht="20.100000000000001" customHeight="1" x14ac:dyDescent="0.15">
      <c r="A3" s="820"/>
      <c r="B3" s="821"/>
      <c r="C3" s="821"/>
      <c r="D3" s="821"/>
      <c r="E3" s="821"/>
      <c r="F3" s="821"/>
      <c r="G3" s="822"/>
    </row>
    <row r="4" spans="1:7" ht="20.100000000000001" customHeight="1" x14ac:dyDescent="0.15">
      <c r="A4" s="820"/>
      <c r="B4" s="2329" t="s">
        <v>1259</v>
      </c>
      <c r="C4" s="2329"/>
      <c r="D4" s="2329"/>
      <c r="E4" s="2329"/>
      <c r="F4" s="2329"/>
      <c r="G4" s="2329"/>
    </row>
    <row r="5" spans="1:7" ht="20.100000000000001" customHeight="1" x14ac:dyDescent="0.15">
      <c r="A5" s="820"/>
      <c r="B5" s="2329" t="s">
        <v>1260</v>
      </c>
      <c r="C5" s="2329"/>
      <c r="D5" s="2329"/>
      <c r="E5" s="2329"/>
      <c r="F5" s="2329"/>
      <c r="G5" s="2329"/>
    </row>
    <row r="6" spans="1:7" ht="20.100000000000001" customHeight="1" x14ac:dyDescent="0.15">
      <c r="A6" s="820"/>
      <c r="B6" s="823"/>
      <c r="C6" s="823"/>
      <c r="D6" s="823"/>
      <c r="E6" s="823"/>
      <c r="F6" s="823"/>
      <c r="G6" s="823"/>
    </row>
    <row r="7" spans="1:7" ht="32.25" customHeight="1" x14ac:dyDescent="0.15">
      <c r="A7" s="823"/>
      <c r="B7" s="2330" t="s">
        <v>1261</v>
      </c>
      <c r="C7" s="2330"/>
      <c r="D7" s="2327"/>
      <c r="E7" s="2327"/>
      <c r="F7" s="2327"/>
      <c r="G7" s="2327"/>
    </row>
    <row r="8" spans="1:7" ht="32.25" customHeight="1" x14ac:dyDescent="0.15">
      <c r="A8" s="823"/>
      <c r="B8" s="2331" t="s">
        <v>1262</v>
      </c>
      <c r="C8" s="2332"/>
      <c r="D8" s="2333"/>
      <c r="E8" s="2334"/>
      <c r="F8" s="2334"/>
      <c r="G8" s="2335"/>
    </row>
    <row r="9" spans="1:7" ht="32.25" customHeight="1" x14ac:dyDescent="0.15">
      <c r="A9" s="821"/>
      <c r="B9" s="2336" t="s">
        <v>1263</v>
      </c>
      <c r="C9" s="2336"/>
      <c r="D9" s="2327" t="s">
        <v>1264</v>
      </c>
      <c r="E9" s="2327"/>
      <c r="F9" s="2327"/>
      <c r="G9" s="2327"/>
    </row>
    <row r="10" spans="1:7" ht="12" customHeight="1" x14ac:dyDescent="0.15">
      <c r="A10" s="821"/>
      <c r="B10" s="824"/>
      <c r="C10" s="824"/>
      <c r="D10" s="825"/>
      <c r="E10" s="825"/>
      <c r="F10" s="825"/>
      <c r="G10" s="825"/>
    </row>
    <row r="11" spans="1:7" ht="37.5" customHeight="1" x14ac:dyDescent="0.15">
      <c r="A11" s="821"/>
      <c r="B11" s="2337" t="s">
        <v>1265</v>
      </c>
      <c r="C11" s="2338"/>
      <c r="D11" s="2338"/>
      <c r="E11" s="2338"/>
      <c r="F11" s="826"/>
      <c r="G11" s="827" t="s">
        <v>35</v>
      </c>
    </row>
    <row r="12" spans="1:7" ht="37.5" customHeight="1" x14ac:dyDescent="0.15">
      <c r="A12" s="821"/>
      <c r="B12" s="2321" t="s">
        <v>1266</v>
      </c>
      <c r="C12" s="2322"/>
      <c r="D12" s="828" t="s">
        <v>1267</v>
      </c>
      <c r="E12" s="829" t="s">
        <v>1268</v>
      </c>
      <c r="F12" s="830"/>
      <c r="G12" s="827" t="s">
        <v>626</v>
      </c>
    </row>
    <row r="13" spans="1:7" ht="37.5" customHeight="1" x14ac:dyDescent="0.15">
      <c r="A13" s="821"/>
      <c r="B13" s="2325"/>
      <c r="C13" s="2326"/>
      <c r="D13" s="828" t="s">
        <v>1269</v>
      </c>
      <c r="E13" s="831" t="s">
        <v>1270</v>
      </c>
      <c r="F13" s="2327" t="s">
        <v>1271</v>
      </c>
      <c r="G13" s="2327"/>
    </row>
    <row r="14" spans="1:7" ht="37.5" customHeight="1" x14ac:dyDescent="0.15">
      <c r="A14" s="821"/>
      <c r="B14" s="2321" t="s">
        <v>1272</v>
      </c>
      <c r="C14" s="2322"/>
      <c r="D14" s="828" t="s">
        <v>1267</v>
      </c>
      <c r="E14" s="829" t="s">
        <v>1273</v>
      </c>
      <c r="F14" s="2327"/>
      <c r="G14" s="2327"/>
    </row>
    <row r="15" spans="1:7" ht="37.5" customHeight="1" x14ac:dyDescent="0.15">
      <c r="A15" s="821"/>
      <c r="B15" s="2323"/>
      <c r="C15" s="2324"/>
      <c r="D15" s="828" t="s">
        <v>1269</v>
      </c>
      <c r="E15" s="832" t="s">
        <v>1274</v>
      </c>
      <c r="F15" s="2328"/>
      <c r="G15" s="2327"/>
    </row>
    <row r="16" spans="1:7" ht="37.5" customHeight="1" x14ac:dyDescent="0.15">
      <c r="A16" s="821"/>
      <c r="B16" s="2325"/>
      <c r="C16" s="2326"/>
      <c r="D16" s="828" t="s">
        <v>1275</v>
      </c>
      <c r="E16" s="832" t="s">
        <v>1276</v>
      </c>
      <c r="F16" s="830"/>
      <c r="G16" s="827" t="s">
        <v>35</v>
      </c>
    </row>
    <row r="17" spans="1:7" ht="45" customHeight="1" x14ac:dyDescent="0.15">
      <c r="A17" s="821"/>
      <c r="B17" s="2342" t="s">
        <v>1277</v>
      </c>
      <c r="C17" s="2343"/>
      <c r="D17" s="2344"/>
      <c r="E17" s="2344"/>
      <c r="F17" s="2345"/>
      <c r="G17" s="2344"/>
    </row>
    <row r="18" spans="1:7" ht="45" customHeight="1" x14ac:dyDescent="0.15">
      <c r="A18" s="821"/>
      <c r="B18" s="2321" t="s">
        <v>1278</v>
      </c>
      <c r="C18" s="2322"/>
      <c r="D18" s="828" t="s">
        <v>1267</v>
      </c>
      <c r="E18" s="832" t="s">
        <v>1279</v>
      </c>
      <c r="F18" s="2333" t="s">
        <v>1271</v>
      </c>
      <c r="G18" s="2335"/>
    </row>
    <row r="19" spans="1:7" ht="89.25" customHeight="1" x14ac:dyDescent="0.15">
      <c r="A19" s="821"/>
      <c r="B19" s="2325"/>
      <c r="C19" s="2326"/>
      <c r="D19" s="828" t="s">
        <v>1269</v>
      </c>
      <c r="E19" s="832" t="s">
        <v>1280</v>
      </c>
      <c r="F19" s="2333" t="s">
        <v>1271</v>
      </c>
      <c r="G19" s="2335"/>
    </row>
    <row r="20" spans="1:7" ht="9.75" customHeight="1" x14ac:dyDescent="0.15">
      <c r="A20" s="821"/>
      <c r="B20" s="833"/>
      <c r="C20" s="833"/>
      <c r="D20" s="833"/>
      <c r="E20" s="834"/>
      <c r="F20" s="835"/>
      <c r="G20" s="835"/>
    </row>
    <row r="21" spans="1:7" ht="45" customHeight="1" x14ac:dyDescent="0.15">
      <c r="A21" s="821"/>
      <c r="B21" s="2346" t="s">
        <v>622</v>
      </c>
      <c r="C21" s="829" t="s">
        <v>1281</v>
      </c>
      <c r="D21" s="2342" t="s">
        <v>1282</v>
      </c>
      <c r="E21" s="2349"/>
      <c r="F21" s="2349"/>
      <c r="G21" s="2343"/>
    </row>
    <row r="22" spans="1:7" ht="54.75" customHeight="1" x14ac:dyDescent="0.15">
      <c r="A22" s="821"/>
      <c r="B22" s="2347"/>
      <c r="C22" s="829" t="s">
        <v>1283</v>
      </c>
      <c r="D22" s="2325" t="s">
        <v>1284</v>
      </c>
      <c r="E22" s="2350"/>
      <c r="F22" s="2350"/>
      <c r="G22" s="2326"/>
    </row>
    <row r="23" spans="1:7" ht="18" customHeight="1" x14ac:dyDescent="0.15">
      <c r="A23" s="821"/>
      <c r="B23" s="2348"/>
      <c r="C23" s="829" t="s">
        <v>1285</v>
      </c>
      <c r="D23" s="2325" t="s">
        <v>1286</v>
      </c>
      <c r="E23" s="2350"/>
      <c r="F23" s="2350"/>
      <c r="G23" s="2326"/>
    </row>
    <row r="24" spans="1:7" ht="9" customHeight="1" x14ac:dyDescent="0.15">
      <c r="A24" s="821"/>
      <c r="B24" s="833"/>
      <c r="C24" s="833"/>
      <c r="D24" s="833"/>
      <c r="E24" s="834"/>
      <c r="F24" s="835"/>
      <c r="G24" s="835"/>
    </row>
    <row r="25" spans="1:7" ht="24" customHeight="1" x14ac:dyDescent="0.15">
      <c r="A25" s="821"/>
      <c r="B25" s="2339" t="s">
        <v>1287</v>
      </c>
      <c r="C25" s="2339"/>
      <c r="D25" s="2339"/>
      <c r="E25" s="2339"/>
      <c r="F25" s="2339"/>
      <c r="G25" s="2339"/>
    </row>
    <row r="26" spans="1:7" ht="75.75" customHeight="1" x14ac:dyDescent="0.15">
      <c r="A26" s="821"/>
      <c r="B26" s="2340" t="s">
        <v>1288</v>
      </c>
      <c r="C26" s="2340"/>
      <c r="D26" s="2340"/>
      <c r="E26" s="2340"/>
      <c r="F26" s="2340"/>
      <c r="G26" s="2340"/>
    </row>
    <row r="27" spans="1:7" ht="45.75" customHeight="1" x14ac:dyDescent="0.15">
      <c r="A27" s="821"/>
      <c r="B27" s="2339" t="s">
        <v>1289</v>
      </c>
      <c r="C27" s="2341"/>
      <c r="D27" s="2341"/>
      <c r="E27" s="2341"/>
      <c r="F27" s="2341"/>
      <c r="G27" s="2341"/>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9"/>
  <pageMargins left="0.59055118110236227" right="0.51181102362204722" top="0.65" bottom="0.41" header="0.31496062992125984" footer="0.31496062992125984"/>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theme="6" tint="0.59999389629810485"/>
  </sheetPr>
  <dimension ref="A1:I2"/>
  <sheetViews>
    <sheetView view="pageBreakPreview" zoomScaleNormal="100" zoomScaleSheetLayoutView="100" workbookViewId="0">
      <selection sqref="A1:I2"/>
    </sheetView>
  </sheetViews>
  <sheetFormatPr defaultColWidth="9" defaultRowHeight="13.5" x14ac:dyDescent="0.15"/>
  <cols>
    <col min="1" max="16384" width="9" style="17"/>
  </cols>
  <sheetData>
    <row r="1" spans="1:9" x14ac:dyDescent="0.15">
      <c r="A1" s="2351" t="s">
        <v>611</v>
      </c>
      <c r="B1" s="2351"/>
      <c r="C1" s="2351"/>
      <c r="D1" s="2351"/>
      <c r="E1" s="2351"/>
      <c r="F1" s="2351"/>
      <c r="G1" s="2351"/>
      <c r="H1" s="2351"/>
      <c r="I1" s="2351"/>
    </row>
    <row r="2" spans="1:9" x14ac:dyDescent="0.15">
      <c r="A2" s="2351"/>
      <c r="B2" s="2351"/>
      <c r="C2" s="2351"/>
      <c r="D2" s="2351"/>
      <c r="E2" s="2351"/>
      <c r="F2" s="2351"/>
      <c r="G2" s="2351"/>
      <c r="H2" s="2351"/>
      <c r="I2" s="2351"/>
    </row>
  </sheetData>
  <mergeCells count="1">
    <mergeCell ref="A1:I2"/>
  </mergeCells>
  <phoneticPr fontId="9"/>
  <printOptions horizontalCentered="1"/>
  <pageMargins left="0.70866141732283472" right="0.70866141732283472" top="0.55118110236220474" bottom="0.55118110236220474" header="0.31496062992125984" footer="0.31496062992125984"/>
  <pageSetup paperSize="9" orientation="portrait" horizontalDpi="4294967293"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1BCBF-F273-4109-A06F-744EECF6C41B}">
  <dimension ref="A1:H45"/>
  <sheetViews>
    <sheetView view="pageBreakPreview" zoomScaleNormal="85" zoomScaleSheetLayoutView="100" workbookViewId="0">
      <selection activeCell="A2" sqref="A2:H2"/>
    </sheetView>
  </sheetViews>
  <sheetFormatPr defaultRowHeight="13.5" x14ac:dyDescent="0.15"/>
  <cols>
    <col min="1" max="1" width="9" style="13"/>
    <col min="2" max="2" width="11.125" style="13" customWidth="1"/>
    <col min="3" max="3" width="9" style="13"/>
    <col min="4" max="4" width="21.25" style="13" customWidth="1"/>
    <col min="5" max="5" width="9" style="13"/>
    <col min="6" max="6" width="14" style="13" customWidth="1"/>
    <col min="7" max="7" width="4.875" style="13" customWidth="1"/>
    <col min="8" max="8" width="15.125" style="13" customWidth="1"/>
    <col min="9" max="16384" width="9" style="13"/>
  </cols>
  <sheetData>
    <row r="1" spans="1:8" ht="15" customHeight="1" x14ac:dyDescent="0.15">
      <c r="A1" s="323" t="s">
        <v>1290</v>
      </c>
      <c r="B1" s="323"/>
      <c r="C1" s="323"/>
      <c r="D1" s="323"/>
      <c r="E1" s="323"/>
      <c r="F1" s="323"/>
      <c r="G1" s="2352" t="s">
        <v>609</v>
      </c>
      <c r="H1" s="2352"/>
    </row>
    <row r="2" spans="1:8" s="14" customFormat="1" ht="24.75" customHeight="1" x14ac:dyDescent="0.15">
      <c r="A2" s="2353" t="s">
        <v>1291</v>
      </c>
      <c r="B2" s="2353"/>
      <c r="C2" s="2353"/>
      <c r="D2" s="2353"/>
      <c r="E2" s="2353"/>
      <c r="F2" s="2353"/>
      <c r="G2" s="2353"/>
      <c r="H2" s="2353"/>
    </row>
    <row r="3" spans="1:8" ht="10.5" customHeight="1" thickBot="1" x14ac:dyDescent="0.2">
      <c r="A3" s="323"/>
      <c r="B3" s="323"/>
      <c r="C3" s="323"/>
      <c r="D3" s="323"/>
      <c r="E3" s="323"/>
      <c r="F3" s="323"/>
      <c r="G3" s="323"/>
      <c r="H3" s="323"/>
    </row>
    <row r="4" spans="1:8" ht="15" customHeight="1" x14ac:dyDescent="0.15">
      <c r="A4" s="2354" t="s">
        <v>67</v>
      </c>
      <c r="B4" s="2355"/>
      <c r="C4" s="2356"/>
      <c r="D4" s="2357"/>
      <c r="E4" s="2357"/>
      <c r="F4" s="2357"/>
      <c r="G4" s="2357"/>
      <c r="H4" s="2358"/>
    </row>
    <row r="5" spans="1:8" ht="15" customHeight="1" thickBot="1" x14ac:dyDescent="0.2">
      <c r="A5" s="2359" t="s">
        <v>143</v>
      </c>
      <c r="B5" s="2360"/>
      <c r="C5" s="2020" t="s">
        <v>144</v>
      </c>
      <c r="D5" s="2021"/>
      <c r="E5" s="2021"/>
      <c r="F5" s="2021"/>
      <c r="G5" s="2021"/>
      <c r="H5" s="2361"/>
    </row>
    <row r="6" spans="1:8" ht="19.5" customHeight="1" thickTop="1" x14ac:dyDescent="0.15">
      <c r="A6" s="2362" t="s">
        <v>1292</v>
      </c>
      <c r="B6" s="2363"/>
      <c r="C6" s="2363"/>
      <c r="D6" s="2364"/>
      <c r="E6" s="2365">
        <v>30</v>
      </c>
      <c r="F6" s="2363"/>
      <c r="G6" s="836" t="s">
        <v>1293</v>
      </c>
      <c r="H6" s="837"/>
    </row>
    <row r="7" spans="1:8" ht="19.5" customHeight="1" x14ac:dyDescent="0.15">
      <c r="A7" s="2366" t="s">
        <v>1294</v>
      </c>
      <c r="B7" s="2030"/>
      <c r="C7" s="2030"/>
      <c r="D7" s="2030"/>
      <c r="E7" s="2020">
        <f>E6*0.5</f>
        <v>15</v>
      </c>
      <c r="F7" s="2022"/>
      <c r="G7" s="838" t="s">
        <v>1293</v>
      </c>
      <c r="H7" s="2367" t="s">
        <v>1295</v>
      </c>
    </row>
    <row r="8" spans="1:8" ht="19.5" customHeight="1" x14ac:dyDescent="0.15">
      <c r="A8" s="2366" t="s">
        <v>1296</v>
      </c>
      <c r="B8" s="2030"/>
      <c r="C8" s="2030"/>
      <c r="D8" s="2030"/>
      <c r="E8" s="2027" t="e">
        <f>E9/E10</f>
        <v>#DIV/0!</v>
      </c>
      <c r="F8" s="2029"/>
      <c r="G8" s="838" t="s">
        <v>1293</v>
      </c>
      <c r="H8" s="2367"/>
    </row>
    <row r="9" spans="1:8" ht="19.5" customHeight="1" x14ac:dyDescent="0.15">
      <c r="A9" s="2366" t="s">
        <v>1297</v>
      </c>
      <c r="B9" s="2030"/>
      <c r="C9" s="2030"/>
      <c r="D9" s="2030"/>
      <c r="E9" s="2027"/>
      <c r="F9" s="2029"/>
      <c r="G9" s="838" t="s">
        <v>1293</v>
      </c>
      <c r="H9" s="2367"/>
    </row>
    <row r="10" spans="1:8" ht="19.5" customHeight="1" x14ac:dyDescent="0.15">
      <c r="A10" s="2366" t="s">
        <v>1298</v>
      </c>
      <c r="B10" s="2030"/>
      <c r="C10" s="2030"/>
      <c r="D10" s="2030"/>
      <c r="E10" s="2027"/>
      <c r="F10" s="2029"/>
      <c r="G10" s="838" t="s">
        <v>1293</v>
      </c>
      <c r="H10" s="2368"/>
    </row>
    <row r="11" spans="1:8" ht="15" customHeight="1" x14ac:dyDescent="0.15">
      <c r="A11" s="2369" t="s">
        <v>1299</v>
      </c>
      <c r="B11" s="2371" t="s">
        <v>146</v>
      </c>
      <c r="C11" s="2372"/>
      <c r="D11" s="2373"/>
      <c r="E11" s="2371" t="s">
        <v>147</v>
      </c>
      <c r="F11" s="2372"/>
      <c r="G11" s="2021"/>
      <c r="H11" s="2361"/>
    </row>
    <row r="12" spans="1:8" ht="19.5" customHeight="1" x14ac:dyDescent="0.15">
      <c r="A12" s="2369"/>
      <c r="B12" s="588">
        <v>1</v>
      </c>
      <c r="C12" s="2374"/>
      <c r="D12" s="2375"/>
      <c r="E12" s="2374"/>
      <c r="F12" s="2376"/>
      <c r="G12" s="2376"/>
      <c r="H12" s="2377"/>
    </row>
    <row r="13" spans="1:8" ht="19.5" customHeight="1" x14ac:dyDescent="0.15">
      <c r="A13" s="2369"/>
      <c r="B13" s="588">
        <v>2</v>
      </c>
      <c r="C13" s="2374"/>
      <c r="D13" s="2375"/>
      <c r="E13" s="2374"/>
      <c r="F13" s="2376"/>
      <c r="G13" s="2376"/>
      <c r="H13" s="2377"/>
    </row>
    <row r="14" spans="1:8" ht="19.5" customHeight="1" x14ac:dyDescent="0.15">
      <c r="A14" s="2369"/>
      <c r="B14" s="588">
        <v>3</v>
      </c>
      <c r="C14" s="2374"/>
      <c r="D14" s="2375"/>
      <c r="E14" s="2374"/>
      <c r="F14" s="2376"/>
      <c r="G14" s="2376"/>
      <c r="H14" s="2377"/>
    </row>
    <row r="15" spans="1:8" ht="15" customHeight="1" x14ac:dyDescent="0.15">
      <c r="A15" s="2369"/>
      <c r="B15" s="588">
        <v>4</v>
      </c>
      <c r="C15" s="2374"/>
      <c r="D15" s="2375"/>
      <c r="E15" s="2374"/>
      <c r="F15" s="2376"/>
      <c r="G15" s="2376"/>
      <c r="H15" s="2377"/>
    </row>
    <row r="16" spans="1:8" ht="15" customHeight="1" x14ac:dyDescent="0.15">
      <c r="A16" s="2369"/>
      <c r="B16" s="588">
        <v>5</v>
      </c>
      <c r="C16" s="2374"/>
      <c r="D16" s="2375"/>
      <c r="E16" s="2374"/>
      <c r="F16" s="2376"/>
      <c r="G16" s="2376"/>
      <c r="H16" s="2377"/>
    </row>
    <row r="17" spans="1:8" ht="15" customHeight="1" x14ac:dyDescent="0.15">
      <c r="A17" s="2369"/>
      <c r="B17" s="588">
        <v>6</v>
      </c>
      <c r="C17" s="2374"/>
      <c r="D17" s="2375"/>
      <c r="E17" s="2374"/>
      <c r="F17" s="2376"/>
      <c r="G17" s="2376"/>
      <c r="H17" s="2377"/>
    </row>
    <row r="18" spans="1:8" ht="15" customHeight="1" x14ac:dyDescent="0.15">
      <c r="A18" s="2369"/>
      <c r="B18" s="588">
        <v>7</v>
      </c>
      <c r="C18" s="2374"/>
      <c r="D18" s="2375"/>
      <c r="E18" s="2374"/>
      <c r="F18" s="2376"/>
      <c r="G18" s="2376"/>
      <c r="H18" s="2377"/>
    </row>
    <row r="19" spans="1:8" ht="19.5" customHeight="1" x14ac:dyDescent="0.15">
      <c r="A19" s="2369"/>
      <c r="B19" s="588">
        <v>8</v>
      </c>
      <c r="C19" s="2374"/>
      <c r="D19" s="2375"/>
      <c r="E19" s="2374"/>
      <c r="F19" s="2376"/>
      <c r="G19" s="2376"/>
      <c r="H19" s="2377"/>
    </row>
    <row r="20" spans="1:8" ht="19.5" customHeight="1" x14ac:dyDescent="0.15">
      <c r="A20" s="2369"/>
      <c r="B20" s="588">
        <v>9</v>
      </c>
      <c r="C20" s="2374"/>
      <c r="D20" s="2375"/>
      <c r="E20" s="2374"/>
      <c r="F20" s="2376"/>
      <c r="G20" s="2376"/>
      <c r="H20" s="2377"/>
    </row>
    <row r="21" spans="1:8" ht="19.5" customHeight="1" x14ac:dyDescent="0.15">
      <c r="A21" s="2369"/>
      <c r="B21" s="588">
        <v>10</v>
      </c>
      <c r="C21" s="2374"/>
      <c r="D21" s="2375"/>
      <c r="E21" s="2374"/>
      <c r="F21" s="2376"/>
      <c r="G21" s="2376"/>
      <c r="H21" s="2377"/>
    </row>
    <row r="22" spans="1:8" ht="19.5" customHeight="1" x14ac:dyDescent="0.15">
      <c r="A22" s="2369"/>
      <c r="B22" s="588">
        <v>11</v>
      </c>
      <c r="C22" s="2374"/>
      <c r="D22" s="2375"/>
      <c r="E22" s="2374"/>
      <c r="F22" s="2376"/>
      <c r="G22" s="2376"/>
      <c r="H22" s="2377"/>
    </row>
    <row r="23" spans="1:8" ht="19.5" customHeight="1" x14ac:dyDescent="0.15">
      <c r="A23" s="2369"/>
      <c r="B23" s="588">
        <v>12</v>
      </c>
      <c r="C23" s="2374"/>
      <c r="D23" s="2375"/>
      <c r="E23" s="2374"/>
      <c r="F23" s="2376"/>
      <c r="G23" s="2376"/>
      <c r="H23" s="2377"/>
    </row>
    <row r="24" spans="1:8" ht="19.5" customHeight="1" x14ac:dyDescent="0.15">
      <c r="A24" s="2369"/>
      <c r="B24" s="588">
        <v>13</v>
      </c>
      <c r="C24" s="2374"/>
      <c r="D24" s="2375"/>
      <c r="E24" s="2374"/>
      <c r="F24" s="2376"/>
      <c r="G24" s="2376"/>
      <c r="H24" s="2377"/>
    </row>
    <row r="25" spans="1:8" ht="15" customHeight="1" x14ac:dyDescent="0.15">
      <c r="A25" s="2369"/>
      <c r="B25" s="588">
        <v>14</v>
      </c>
      <c r="C25" s="2374"/>
      <c r="D25" s="2375"/>
      <c r="E25" s="2374"/>
      <c r="F25" s="2376"/>
      <c r="G25" s="2376"/>
      <c r="H25" s="2377"/>
    </row>
    <row r="26" spans="1:8" ht="15" customHeight="1" x14ac:dyDescent="0.15">
      <c r="A26" s="2369"/>
      <c r="B26" s="588">
        <v>15</v>
      </c>
      <c r="C26" s="2374"/>
      <c r="D26" s="2375"/>
      <c r="E26" s="2374"/>
      <c r="F26" s="2376"/>
      <c r="G26" s="2376"/>
      <c r="H26" s="2377"/>
    </row>
    <row r="27" spans="1:8" ht="17.25" customHeight="1" x14ac:dyDescent="0.15">
      <c r="A27" s="2369"/>
      <c r="B27" s="588">
        <v>16</v>
      </c>
      <c r="C27" s="2374"/>
      <c r="D27" s="2375"/>
      <c r="E27" s="2374"/>
      <c r="F27" s="2376"/>
      <c r="G27" s="2376"/>
      <c r="H27" s="2377"/>
    </row>
    <row r="28" spans="1:8" ht="17.25" customHeight="1" x14ac:dyDescent="0.15">
      <c r="A28" s="2369"/>
      <c r="B28" s="588">
        <v>17</v>
      </c>
      <c r="C28" s="2374"/>
      <c r="D28" s="2375"/>
      <c r="E28" s="2374"/>
      <c r="F28" s="2376"/>
      <c r="G28" s="2376"/>
      <c r="H28" s="2377"/>
    </row>
    <row r="29" spans="1:8" ht="15" customHeight="1" x14ac:dyDescent="0.15">
      <c r="A29" s="2369"/>
      <c r="B29" s="588">
        <v>18</v>
      </c>
      <c r="C29" s="2374"/>
      <c r="D29" s="2375"/>
      <c r="E29" s="2374"/>
      <c r="F29" s="2376"/>
      <c r="G29" s="2376"/>
      <c r="H29" s="2377"/>
    </row>
    <row r="30" spans="1:8" ht="15" customHeight="1" x14ac:dyDescent="0.15">
      <c r="A30" s="2369"/>
      <c r="B30" s="588">
        <v>19</v>
      </c>
      <c r="C30" s="2374"/>
      <c r="D30" s="2375"/>
      <c r="E30" s="2374"/>
      <c r="F30" s="2376"/>
      <c r="G30" s="2376"/>
      <c r="H30" s="2377"/>
    </row>
    <row r="31" spans="1:8" ht="15" customHeight="1" x14ac:dyDescent="0.15">
      <c r="A31" s="2369"/>
      <c r="B31" s="588">
        <v>20</v>
      </c>
      <c r="C31" s="2374"/>
      <c r="D31" s="2375"/>
      <c r="E31" s="2374"/>
      <c r="F31" s="2376"/>
      <c r="G31" s="2376"/>
      <c r="H31" s="2377"/>
    </row>
    <row r="32" spans="1:8" ht="15" customHeight="1" x14ac:dyDescent="0.15">
      <c r="A32" s="2369"/>
      <c r="B32" s="588">
        <v>21</v>
      </c>
      <c r="C32" s="2374"/>
      <c r="D32" s="2375"/>
      <c r="E32" s="2374"/>
      <c r="F32" s="2376"/>
      <c r="G32" s="2376"/>
      <c r="H32" s="2377"/>
    </row>
    <row r="33" spans="1:8" ht="15" customHeight="1" x14ac:dyDescent="0.15">
      <c r="A33" s="2369"/>
      <c r="B33" s="588">
        <v>22</v>
      </c>
      <c r="C33" s="2374"/>
      <c r="D33" s="2375"/>
      <c r="E33" s="2374"/>
      <c r="F33" s="2376"/>
      <c r="G33" s="2376"/>
      <c r="H33" s="2377"/>
    </row>
    <row r="34" spans="1:8" ht="15" customHeight="1" x14ac:dyDescent="0.15">
      <c r="A34" s="2369"/>
      <c r="B34" s="588">
        <v>23</v>
      </c>
      <c r="C34" s="2374"/>
      <c r="D34" s="2375"/>
      <c r="E34" s="2374"/>
      <c r="F34" s="2376"/>
      <c r="G34" s="2376"/>
      <c r="H34" s="2377"/>
    </row>
    <row r="35" spans="1:8" ht="15" customHeight="1" x14ac:dyDescent="0.15">
      <c r="A35" s="2369"/>
      <c r="B35" s="588">
        <v>24</v>
      </c>
      <c r="C35" s="2374"/>
      <c r="D35" s="2375"/>
      <c r="E35" s="2374"/>
      <c r="F35" s="2376"/>
      <c r="G35" s="2376"/>
      <c r="H35" s="2377"/>
    </row>
    <row r="36" spans="1:8" ht="15" customHeight="1" x14ac:dyDescent="0.15">
      <c r="A36" s="2369"/>
      <c r="B36" s="588">
        <v>25</v>
      </c>
      <c r="C36" s="2374"/>
      <c r="D36" s="2375"/>
      <c r="E36" s="2374"/>
      <c r="F36" s="2376"/>
      <c r="G36" s="2376"/>
      <c r="H36" s="2377"/>
    </row>
    <row r="37" spans="1:8" ht="15" customHeight="1" x14ac:dyDescent="0.15">
      <c r="A37" s="2369"/>
      <c r="B37" s="588">
        <v>26</v>
      </c>
      <c r="C37" s="2374"/>
      <c r="D37" s="2375"/>
      <c r="E37" s="2374"/>
      <c r="F37" s="2376"/>
      <c r="G37" s="2376"/>
      <c r="H37" s="2377"/>
    </row>
    <row r="38" spans="1:8" ht="15" customHeight="1" x14ac:dyDescent="0.15">
      <c r="A38" s="2369"/>
      <c r="B38" s="588">
        <v>27</v>
      </c>
      <c r="C38" s="2374"/>
      <c r="D38" s="2375"/>
      <c r="E38" s="2374"/>
      <c r="F38" s="2376"/>
      <c r="G38" s="2376"/>
      <c r="H38" s="2377"/>
    </row>
    <row r="39" spans="1:8" ht="15" customHeight="1" x14ac:dyDescent="0.15">
      <c r="A39" s="2369"/>
      <c r="B39" s="588">
        <v>28</v>
      </c>
      <c r="C39" s="2374"/>
      <c r="D39" s="2375"/>
      <c r="E39" s="2374"/>
      <c r="F39" s="2376"/>
      <c r="G39" s="2376"/>
      <c r="H39" s="2377"/>
    </row>
    <row r="40" spans="1:8" ht="15" customHeight="1" x14ac:dyDescent="0.15">
      <c r="A40" s="2369"/>
      <c r="B40" s="588">
        <v>29</v>
      </c>
      <c r="C40" s="2374"/>
      <c r="D40" s="2375"/>
      <c r="E40" s="2374"/>
      <c r="F40" s="2376"/>
      <c r="G40" s="2376"/>
      <c r="H40" s="2377"/>
    </row>
    <row r="41" spans="1:8" ht="15" customHeight="1" thickBot="1" x14ac:dyDescent="0.2">
      <c r="A41" s="2370"/>
      <c r="B41" s="438">
        <v>30</v>
      </c>
      <c r="C41" s="2378"/>
      <c r="D41" s="2379"/>
      <c r="E41" s="2378"/>
      <c r="F41" s="2380"/>
      <c r="G41" s="2380"/>
      <c r="H41" s="2381"/>
    </row>
    <row r="42" spans="1:8" ht="15" customHeight="1" x14ac:dyDescent="0.15">
      <c r="A42" s="839" t="s">
        <v>148</v>
      </c>
      <c r="B42" s="323"/>
      <c r="C42" s="323"/>
      <c r="D42" s="323"/>
      <c r="E42" s="323"/>
      <c r="F42" s="323"/>
      <c r="G42" s="323"/>
      <c r="H42" s="323"/>
    </row>
    <row r="43" spans="1:8" ht="15" customHeight="1" x14ac:dyDescent="0.15">
      <c r="A43" s="839" t="s">
        <v>149</v>
      </c>
      <c r="B43" s="323"/>
      <c r="C43" s="323"/>
      <c r="D43" s="323"/>
      <c r="E43" s="323"/>
      <c r="F43" s="323"/>
      <c r="G43" s="323"/>
      <c r="H43" s="323"/>
    </row>
    <row r="44" spans="1:8" ht="15" customHeight="1" x14ac:dyDescent="0.15">
      <c r="A44" s="839" t="s">
        <v>150</v>
      </c>
      <c r="B44" s="323"/>
      <c r="C44" s="323"/>
      <c r="D44" s="323"/>
      <c r="E44" s="323"/>
      <c r="F44" s="323"/>
      <c r="G44" s="323"/>
      <c r="H44" s="323"/>
    </row>
    <row r="45" spans="1:8" ht="15" customHeight="1" x14ac:dyDescent="0.15">
      <c r="A45" s="15"/>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9"/>
  <printOptions horizontalCentered="1"/>
  <pageMargins left="0.39370078740157483" right="0.39370078740157483" top="0.98425196850393704" bottom="0.47244094488188981" header="0.51181102362204722" footer="0.39370078740157483"/>
  <pageSetup paperSize="9" orientation="portrait" horizontalDpi="4294967293"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A10E-4235-4C55-A2B9-00B8EC3A0831}">
  <sheetPr>
    <pageSetUpPr fitToPage="1"/>
  </sheetPr>
  <dimension ref="A2:M20"/>
  <sheetViews>
    <sheetView view="pageBreakPreview" zoomScaleNormal="100" zoomScaleSheetLayoutView="100" workbookViewId="0">
      <selection activeCell="A5" sqref="A5:J5"/>
    </sheetView>
  </sheetViews>
  <sheetFormatPr defaultColWidth="8.125" defaultRowHeight="13.5" x14ac:dyDescent="0.15"/>
  <cols>
    <col min="1" max="1" width="21.75" style="805" customWidth="1"/>
    <col min="2" max="2" width="3.625" style="805" customWidth="1"/>
    <col min="3" max="3" width="13.75" style="805" customWidth="1"/>
    <col min="4" max="4" width="7.5" style="805" customWidth="1"/>
    <col min="5" max="5" width="4" style="805" customWidth="1"/>
    <col min="6" max="6" width="7.5" style="805" customWidth="1"/>
    <col min="7" max="7" width="4" style="805" customWidth="1"/>
    <col min="8" max="8" width="9.75" style="805" customWidth="1"/>
    <col min="9" max="9" width="4" style="805" customWidth="1"/>
    <col min="10" max="10" width="2.75" style="805" customWidth="1"/>
    <col min="11" max="11" width="5.125" style="805" customWidth="1"/>
    <col min="12" max="12" width="2.25" style="805" customWidth="1"/>
    <col min="13" max="256" width="8.125" style="805"/>
    <col min="257" max="257" width="21.75" style="805" customWidth="1"/>
    <col min="258" max="258" width="3.625" style="805" customWidth="1"/>
    <col min="259" max="259" width="13.75" style="805" customWidth="1"/>
    <col min="260" max="260" width="7.5" style="805" customWidth="1"/>
    <col min="261" max="261" width="4" style="805" customWidth="1"/>
    <col min="262" max="262" width="7.5" style="805" customWidth="1"/>
    <col min="263" max="263" width="4" style="805" customWidth="1"/>
    <col min="264" max="264" width="9.75" style="805" customWidth="1"/>
    <col min="265" max="265" width="4" style="805" customWidth="1"/>
    <col min="266" max="266" width="2.75" style="805" customWidth="1"/>
    <col min="267" max="267" width="3.375" style="805" customWidth="1"/>
    <col min="268" max="268" width="2.25" style="805" customWidth="1"/>
    <col min="269" max="512" width="8.125" style="805"/>
    <col min="513" max="513" width="21.75" style="805" customWidth="1"/>
    <col min="514" max="514" width="3.625" style="805" customWidth="1"/>
    <col min="515" max="515" width="13.75" style="805" customWidth="1"/>
    <col min="516" max="516" width="7.5" style="805" customWidth="1"/>
    <col min="517" max="517" width="4" style="805" customWidth="1"/>
    <col min="518" max="518" width="7.5" style="805" customWidth="1"/>
    <col min="519" max="519" width="4" style="805" customWidth="1"/>
    <col min="520" max="520" width="9.75" style="805" customWidth="1"/>
    <col min="521" max="521" width="4" style="805" customWidth="1"/>
    <col min="522" max="522" width="2.75" style="805" customWidth="1"/>
    <col min="523" max="523" width="3.375" style="805" customWidth="1"/>
    <col min="524" max="524" width="2.25" style="805" customWidth="1"/>
    <col min="525" max="768" width="8.125" style="805"/>
    <col min="769" max="769" width="21.75" style="805" customWidth="1"/>
    <col min="770" max="770" width="3.625" style="805" customWidth="1"/>
    <col min="771" max="771" width="13.75" style="805" customWidth="1"/>
    <col min="772" max="772" width="7.5" style="805" customWidth="1"/>
    <col min="773" max="773" width="4" style="805" customWidth="1"/>
    <col min="774" max="774" width="7.5" style="805" customWidth="1"/>
    <col min="775" max="775" width="4" style="805" customWidth="1"/>
    <col min="776" max="776" width="9.75" style="805" customWidth="1"/>
    <col min="777" max="777" width="4" style="805" customWidth="1"/>
    <col min="778" max="778" width="2.75" style="805" customWidth="1"/>
    <col min="779" max="779" width="3.375" style="805" customWidth="1"/>
    <col min="780" max="780" width="2.25" style="805" customWidth="1"/>
    <col min="781" max="1024" width="8.125" style="805"/>
    <col min="1025" max="1025" width="21.75" style="805" customWidth="1"/>
    <col min="1026" max="1026" width="3.625" style="805" customWidth="1"/>
    <col min="1027" max="1027" width="13.75" style="805" customWidth="1"/>
    <col min="1028" max="1028" width="7.5" style="805" customWidth="1"/>
    <col min="1029" max="1029" width="4" style="805" customWidth="1"/>
    <col min="1030" max="1030" width="7.5" style="805" customWidth="1"/>
    <col min="1031" max="1031" width="4" style="805" customWidth="1"/>
    <col min="1032" max="1032" width="9.75" style="805" customWidth="1"/>
    <col min="1033" max="1033" width="4" style="805" customWidth="1"/>
    <col min="1034" max="1034" width="2.75" style="805" customWidth="1"/>
    <col min="1035" max="1035" width="3.375" style="805" customWidth="1"/>
    <col min="1036" max="1036" width="2.25" style="805" customWidth="1"/>
    <col min="1037" max="1280" width="8.125" style="805"/>
    <col min="1281" max="1281" width="21.75" style="805" customWidth="1"/>
    <col min="1282" max="1282" width="3.625" style="805" customWidth="1"/>
    <col min="1283" max="1283" width="13.75" style="805" customWidth="1"/>
    <col min="1284" max="1284" width="7.5" style="805" customWidth="1"/>
    <col min="1285" max="1285" width="4" style="805" customWidth="1"/>
    <col min="1286" max="1286" width="7.5" style="805" customWidth="1"/>
    <col min="1287" max="1287" width="4" style="805" customWidth="1"/>
    <col min="1288" max="1288" width="9.75" style="805" customWidth="1"/>
    <col min="1289" max="1289" width="4" style="805" customWidth="1"/>
    <col min="1290" max="1290" width="2.75" style="805" customWidth="1"/>
    <col min="1291" max="1291" width="3.375" style="805" customWidth="1"/>
    <col min="1292" max="1292" width="2.25" style="805" customWidth="1"/>
    <col min="1293" max="1536" width="8.125" style="805"/>
    <col min="1537" max="1537" width="21.75" style="805" customWidth="1"/>
    <col min="1538" max="1538" width="3.625" style="805" customWidth="1"/>
    <col min="1539" max="1539" width="13.75" style="805" customWidth="1"/>
    <col min="1540" max="1540" width="7.5" style="805" customWidth="1"/>
    <col min="1541" max="1541" width="4" style="805" customWidth="1"/>
    <col min="1542" max="1542" width="7.5" style="805" customWidth="1"/>
    <col min="1543" max="1543" width="4" style="805" customWidth="1"/>
    <col min="1544" max="1544" width="9.75" style="805" customWidth="1"/>
    <col min="1545" max="1545" width="4" style="805" customWidth="1"/>
    <col min="1546" max="1546" width="2.75" style="805" customWidth="1"/>
    <col min="1547" max="1547" width="3.375" style="805" customWidth="1"/>
    <col min="1548" max="1548" width="2.25" style="805" customWidth="1"/>
    <col min="1549" max="1792" width="8.125" style="805"/>
    <col min="1793" max="1793" width="21.75" style="805" customWidth="1"/>
    <col min="1794" max="1794" width="3.625" style="805" customWidth="1"/>
    <col min="1795" max="1795" width="13.75" style="805" customWidth="1"/>
    <col min="1796" max="1796" width="7.5" style="805" customWidth="1"/>
    <col min="1797" max="1797" width="4" style="805" customWidth="1"/>
    <col min="1798" max="1798" width="7.5" style="805" customWidth="1"/>
    <col min="1799" max="1799" width="4" style="805" customWidth="1"/>
    <col min="1800" max="1800" width="9.75" style="805" customWidth="1"/>
    <col min="1801" max="1801" width="4" style="805" customWidth="1"/>
    <col min="1802" max="1802" width="2.75" style="805" customWidth="1"/>
    <col min="1803" max="1803" width="3.375" style="805" customWidth="1"/>
    <col min="1804" max="1804" width="2.25" style="805" customWidth="1"/>
    <col min="1805" max="2048" width="8.125" style="805"/>
    <col min="2049" max="2049" width="21.75" style="805" customWidth="1"/>
    <col min="2050" max="2050" width="3.625" style="805" customWidth="1"/>
    <col min="2051" max="2051" width="13.75" style="805" customWidth="1"/>
    <col min="2052" max="2052" width="7.5" style="805" customWidth="1"/>
    <col min="2053" max="2053" width="4" style="805" customWidth="1"/>
    <col min="2054" max="2054" width="7.5" style="805" customWidth="1"/>
    <col min="2055" max="2055" width="4" style="805" customWidth="1"/>
    <col min="2056" max="2056" width="9.75" style="805" customWidth="1"/>
    <col min="2057" max="2057" width="4" style="805" customWidth="1"/>
    <col min="2058" max="2058" width="2.75" style="805" customWidth="1"/>
    <col min="2059" max="2059" width="3.375" style="805" customWidth="1"/>
    <col min="2060" max="2060" width="2.25" style="805" customWidth="1"/>
    <col min="2061" max="2304" width="8.125" style="805"/>
    <col min="2305" max="2305" width="21.75" style="805" customWidth="1"/>
    <col min="2306" max="2306" width="3.625" style="805" customWidth="1"/>
    <col min="2307" max="2307" width="13.75" style="805" customWidth="1"/>
    <col min="2308" max="2308" width="7.5" style="805" customWidth="1"/>
    <col min="2309" max="2309" width="4" style="805" customWidth="1"/>
    <col min="2310" max="2310" width="7.5" style="805" customWidth="1"/>
    <col min="2311" max="2311" width="4" style="805" customWidth="1"/>
    <col min="2312" max="2312" width="9.75" style="805" customWidth="1"/>
    <col min="2313" max="2313" width="4" style="805" customWidth="1"/>
    <col min="2314" max="2314" width="2.75" style="805" customWidth="1"/>
    <col min="2315" max="2315" width="3.375" style="805" customWidth="1"/>
    <col min="2316" max="2316" width="2.25" style="805" customWidth="1"/>
    <col min="2317" max="2560" width="8.125" style="805"/>
    <col min="2561" max="2561" width="21.75" style="805" customWidth="1"/>
    <col min="2562" max="2562" width="3.625" style="805" customWidth="1"/>
    <col min="2563" max="2563" width="13.75" style="805" customWidth="1"/>
    <col min="2564" max="2564" width="7.5" style="805" customWidth="1"/>
    <col min="2565" max="2565" width="4" style="805" customWidth="1"/>
    <col min="2566" max="2566" width="7.5" style="805" customWidth="1"/>
    <col min="2567" max="2567" width="4" style="805" customWidth="1"/>
    <col min="2568" max="2568" width="9.75" style="805" customWidth="1"/>
    <col min="2569" max="2569" width="4" style="805" customWidth="1"/>
    <col min="2570" max="2570" width="2.75" style="805" customWidth="1"/>
    <col min="2571" max="2571" width="3.375" style="805" customWidth="1"/>
    <col min="2572" max="2572" width="2.25" style="805" customWidth="1"/>
    <col min="2573" max="2816" width="8.125" style="805"/>
    <col min="2817" max="2817" width="21.75" style="805" customWidth="1"/>
    <col min="2818" max="2818" width="3.625" style="805" customWidth="1"/>
    <col min="2819" max="2819" width="13.75" style="805" customWidth="1"/>
    <col min="2820" max="2820" width="7.5" style="805" customWidth="1"/>
    <col min="2821" max="2821" width="4" style="805" customWidth="1"/>
    <col min="2822" max="2822" width="7.5" style="805" customWidth="1"/>
    <col min="2823" max="2823" width="4" style="805" customWidth="1"/>
    <col min="2824" max="2824" width="9.75" style="805" customWidth="1"/>
    <col min="2825" max="2825" width="4" style="805" customWidth="1"/>
    <col min="2826" max="2826" width="2.75" style="805" customWidth="1"/>
    <col min="2827" max="2827" width="3.375" style="805" customWidth="1"/>
    <col min="2828" max="2828" width="2.25" style="805" customWidth="1"/>
    <col min="2829" max="3072" width="8.125" style="805"/>
    <col min="3073" max="3073" width="21.75" style="805" customWidth="1"/>
    <col min="3074" max="3074" width="3.625" style="805" customWidth="1"/>
    <col min="3075" max="3075" width="13.75" style="805" customWidth="1"/>
    <col min="3076" max="3076" width="7.5" style="805" customWidth="1"/>
    <col min="3077" max="3077" width="4" style="805" customWidth="1"/>
    <col min="3078" max="3078" width="7.5" style="805" customWidth="1"/>
    <col min="3079" max="3079" width="4" style="805" customWidth="1"/>
    <col min="3080" max="3080" width="9.75" style="805" customWidth="1"/>
    <col min="3081" max="3081" width="4" style="805" customWidth="1"/>
    <col min="3082" max="3082" width="2.75" style="805" customWidth="1"/>
    <col min="3083" max="3083" width="3.375" style="805" customWidth="1"/>
    <col min="3084" max="3084" width="2.25" style="805" customWidth="1"/>
    <col min="3085" max="3328" width="8.125" style="805"/>
    <col min="3329" max="3329" width="21.75" style="805" customWidth="1"/>
    <col min="3330" max="3330" width="3.625" style="805" customWidth="1"/>
    <col min="3331" max="3331" width="13.75" style="805" customWidth="1"/>
    <col min="3332" max="3332" width="7.5" style="805" customWidth="1"/>
    <col min="3333" max="3333" width="4" style="805" customWidth="1"/>
    <col min="3334" max="3334" width="7.5" style="805" customWidth="1"/>
    <col min="3335" max="3335" width="4" style="805" customWidth="1"/>
    <col min="3336" max="3336" width="9.75" style="805" customWidth="1"/>
    <col min="3337" max="3337" width="4" style="805" customWidth="1"/>
    <col min="3338" max="3338" width="2.75" style="805" customWidth="1"/>
    <col min="3339" max="3339" width="3.375" style="805" customWidth="1"/>
    <col min="3340" max="3340" width="2.25" style="805" customWidth="1"/>
    <col min="3341" max="3584" width="8.125" style="805"/>
    <col min="3585" max="3585" width="21.75" style="805" customWidth="1"/>
    <col min="3586" max="3586" width="3.625" style="805" customWidth="1"/>
    <col min="3587" max="3587" width="13.75" style="805" customWidth="1"/>
    <col min="3588" max="3588" width="7.5" style="805" customWidth="1"/>
    <col min="3589" max="3589" width="4" style="805" customWidth="1"/>
    <col min="3590" max="3590" width="7.5" style="805" customWidth="1"/>
    <col min="3591" max="3591" width="4" style="805" customWidth="1"/>
    <col min="3592" max="3592" width="9.75" style="805" customWidth="1"/>
    <col min="3593" max="3593" width="4" style="805" customWidth="1"/>
    <col min="3594" max="3594" width="2.75" style="805" customWidth="1"/>
    <col min="3595" max="3595" width="3.375" style="805" customWidth="1"/>
    <col min="3596" max="3596" width="2.25" style="805" customWidth="1"/>
    <col min="3597" max="3840" width="8.125" style="805"/>
    <col min="3841" max="3841" width="21.75" style="805" customWidth="1"/>
    <col min="3842" max="3842" width="3.625" style="805" customWidth="1"/>
    <col min="3843" max="3843" width="13.75" style="805" customWidth="1"/>
    <col min="3844" max="3844" width="7.5" style="805" customWidth="1"/>
    <col min="3845" max="3845" width="4" style="805" customWidth="1"/>
    <col min="3846" max="3846" width="7.5" style="805" customWidth="1"/>
    <col min="3847" max="3847" width="4" style="805" customWidth="1"/>
    <col min="3848" max="3848" width="9.75" style="805" customWidth="1"/>
    <col min="3849" max="3849" width="4" style="805" customWidth="1"/>
    <col min="3850" max="3850" width="2.75" style="805" customWidth="1"/>
    <col min="3851" max="3851" width="3.375" style="805" customWidth="1"/>
    <col min="3852" max="3852" width="2.25" style="805" customWidth="1"/>
    <col min="3853" max="4096" width="8.125" style="805"/>
    <col min="4097" max="4097" width="21.75" style="805" customWidth="1"/>
    <col min="4098" max="4098" width="3.625" style="805" customWidth="1"/>
    <col min="4099" max="4099" width="13.75" style="805" customWidth="1"/>
    <col min="4100" max="4100" width="7.5" style="805" customWidth="1"/>
    <col min="4101" max="4101" width="4" style="805" customWidth="1"/>
    <col min="4102" max="4102" width="7.5" style="805" customWidth="1"/>
    <col min="4103" max="4103" width="4" style="805" customWidth="1"/>
    <col min="4104" max="4104" width="9.75" style="805" customWidth="1"/>
    <col min="4105" max="4105" width="4" style="805" customWidth="1"/>
    <col min="4106" max="4106" width="2.75" style="805" customWidth="1"/>
    <col min="4107" max="4107" width="3.375" style="805" customWidth="1"/>
    <col min="4108" max="4108" width="2.25" style="805" customWidth="1"/>
    <col min="4109" max="4352" width="8.125" style="805"/>
    <col min="4353" max="4353" width="21.75" style="805" customWidth="1"/>
    <col min="4354" max="4354" width="3.625" style="805" customWidth="1"/>
    <col min="4355" max="4355" width="13.75" style="805" customWidth="1"/>
    <col min="4356" max="4356" width="7.5" style="805" customWidth="1"/>
    <col min="4357" max="4357" width="4" style="805" customWidth="1"/>
    <col min="4358" max="4358" width="7.5" style="805" customWidth="1"/>
    <col min="4359" max="4359" width="4" style="805" customWidth="1"/>
    <col min="4360" max="4360" width="9.75" style="805" customWidth="1"/>
    <col min="4361" max="4361" width="4" style="805" customWidth="1"/>
    <col min="4362" max="4362" width="2.75" style="805" customWidth="1"/>
    <col min="4363" max="4363" width="3.375" style="805" customWidth="1"/>
    <col min="4364" max="4364" width="2.25" style="805" customWidth="1"/>
    <col min="4365" max="4608" width="8.125" style="805"/>
    <col min="4609" max="4609" width="21.75" style="805" customWidth="1"/>
    <col min="4610" max="4610" width="3.625" style="805" customWidth="1"/>
    <col min="4611" max="4611" width="13.75" style="805" customWidth="1"/>
    <col min="4612" max="4612" width="7.5" style="805" customWidth="1"/>
    <col min="4613" max="4613" width="4" style="805" customWidth="1"/>
    <col min="4614" max="4614" width="7.5" style="805" customWidth="1"/>
    <col min="4615" max="4615" width="4" style="805" customWidth="1"/>
    <col min="4616" max="4616" width="9.75" style="805" customWidth="1"/>
    <col min="4617" max="4617" width="4" style="805" customWidth="1"/>
    <col min="4618" max="4618" width="2.75" style="805" customWidth="1"/>
    <col min="4619" max="4619" width="3.375" style="805" customWidth="1"/>
    <col min="4620" max="4620" width="2.25" style="805" customWidth="1"/>
    <col min="4621" max="4864" width="8.125" style="805"/>
    <col min="4865" max="4865" width="21.75" style="805" customWidth="1"/>
    <col min="4866" max="4866" width="3.625" style="805" customWidth="1"/>
    <col min="4867" max="4867" width="13.75" style="805" customWidth="1"/>
    <col min="4868" max="4868" width="7.5" style="805" customWidth="1"/>
    <col min="4869" max="4869" width="4" style="805" customWidth="1"/>
    <col min="4870" max="4870" width="7.5" style="805" customWidth="1"/>
    <col min="4871" max="4871" width="4" style="805" customWidth="1"/>
    <col min="4872" max="4872" width="9.75" style="805" customWidth="1"/>
    <col min="4873" max="4873" width="4" style="805" customWidth="1"/>
    <col min="4874" max="4874" width="2.75" style="805" customWidth="1"/>
    <col min="4875" max="4875" width="3.375" style="805" customWidth="1"/>
    <col min="4876" max="4876" width="2.25" style="805" customWidth="1"/>
    <col min="4877" max="5120" width="8.125" style="805"/>
    <col min="5121" max="5121" width="21.75" style="805" customWidth="1"/>
    <col min="5122" max="5122" width="3.625" style="805" customWidth="1"/>
    <col min="5123" max="5123" width="13.75" style="805" customWidth="1"/>
    <col min="5124" max="5124" width="7.5" style="805" customWidth="1"/>
    <col min="5125" max="5125" width="4" style="805" customWidth="1"/>
    <col min="5126" max="5126" width="7.5" style="805" customWidth="1"/>
    <col min="5127" max="5127" width="4" style="805" customWidth="1"/>
    <col min="5128" max="5128" width="9.75" style="805" customWidth="1"/>
    <col min="5129" max="5129" width="4" style="805" customWidth="1"/>
    <col min="5130" max="5130" width="2.75" style="805" customWidth="1"/>
    <col min="5131" max="5131" width="3.375" style="805" customWidth="1"/>
    <col min="5132" max="5132" width="2.25" style="805" customWidth="1"/>
    <col min="5133" max="5376" width="8.125" style="805"/>
    <col min="5377" max="5377" width="21.75" style="805" customWidth="1"/>
    <col min="5378" max="5378" width="3.625" style="805" customWidth="1"/>
    <col min="5379" max="5379" width="13.75" style="805" customWidth="1"/>
    <col min="5380" max="5380" width="7.5" style="805" customWidth="1"/>
    <col min="5381" max="5381" width="4" style="805" customWidth="1"/>
    <col min="5382" max="5382" width="7.5" style="805" customWidth="1"/>
    <col min="5383" max="5383" width="4" style="805" customWidth="1"/>
    <col min="5384" max="5384" width="9.75" style="805" customWidth="1"/>
    <col min="5385" max="5385" width="4" style="805" customWidth="1"/>
    <col min="5386" max="5386" width="2.75" style="805" customWidth="1"/>
    <col min="5387" max="5387" width="3.375" style="805" customWidth="1"/>
    <col min="5388" max="5388" width="2.25" style="805" customWidth="1"/>
    <col min="5389" max="5632" width="8.125" style="805"/>
    <col min="5633" max="5633" width="21.75" style="805" customWidth="1"/>
    <col min="5634" max="5634" width="3.625" style="805" customWidth="1"/>
    <col min="5635" max="5635" width="13.75" style="805" customWidth="1"/>
    <col min="5636" max="5636" width="7.5" style="805" customWidth="1"/>
    <col min="5637" max="5637" width="4" style="805" customWidth="1"/>
    <col min="5638" max="5638" width="7.5" style="805" customWidth="1"/>
    <col min="5639" max="5639" width="4" style="805" customWidth="1"/>
    <col min="5640" max="5640" width="9.75" style="805" customWidth="1"/>
    <col min="5641" max="5641" width="4" style="805" customWidth="1"/>
    <col min="5642" max="5642" width="2.75" style="805" customWidth="1"/>
    <col min="5643" max="5643" width="3.375" style="805" customWidth="1"/>
    <col min="5644" max="5644" width="2.25" style="805" customWidth="1"/>
    <col min="5645" max="5888" width="8.125" style="805"/>
    <col min="5889" max="5889" width="21.75" style="805" customWidth="1"/>
    <col min="5890" max="5890" width="3.625" style="805" customWidth="1"/>
    <col min="5891" max="5891" width="13.75" style="805" customWidth="1"/>
    <col min="5892" max="5892" width="7.5" style="805" customWidth="1"/>
    <col min="5893" max="5893" width="4" style="805" customWidth="1"/>
    <col min="5894" max="5894" width="7.5" style="805" customWidth="1"/>
    <col min="5895" max="5895" width="4" style="805" customWidth="1"/>
    <col min="5896" max="5896" width="9.75" style="805" customWidth="1"/>
    <col min="5897" max="5897" width="4" style="805" customWidth="1"/>
    <col min="5898" max="5898" width="2.75" style="805" customWidth="1"/>
    <col min="5899" max="5899" width="3.375" style="805" customWidth="1"/>
    <col min="5900" max="5900" width="2.25" style="805" customWidth="1"/>
    <col min="5901" max="6144" width="8.125" style="805"/>
    <col min="6145" max="6145" width="21.75" style="805" customWidth="1"/>
    <col min="6146" max="6146" width="3.625" style="805" customWidth="1"/>
    <col min="6147" max="6147" width="13.75" style="805" customWidth="1"/>
    <col min="6148" max="6148" width="7.5" style="805" customWidth="1"/>
    <col min="6149" max="6149" width="4" style="805" customWidth="1"/>
    <col min="6150" max="6150" width="7.5" style="805" customWidth="1"/>
    <col min="6151" max="6151" width="4" style="805" customWidth="1"/>
    <col min="6152" max="6152" width="9.75" style="805" customWidth="1"/>
    <col min="6153" max="6153" width="4" style="805" customWidth="1"/>
    <col min="6154" max="6154" width="2.75" style="805" customWidth="1"/>
    <col min="6155" max="6155" width="3.375" style="805" customWidth="1"/>
    <col min="6156" max="6156" width="2.25" style="805" customWidth="1"/>
    <col min="6157" max="6400" width="8.125" style="805"/>
    <col min="6401" max="6401" width="21.75" style="805" customWidth="1"/>
    <col min="6402" max="6402" width="3.625" style="805" customWidth="1"/>
    <col min="6403" max="6403" width="13.75" style="805" customWidth="1"/>
    <col min="6404" max="6404" width="7.5" style="805" customWidth="1"/>
    <col min="6405" max="6405" width="4" style="805" customWidth="1"/>
    <col min="6406" max="6406" width="7.5" style="805" customWidth="1"/>
    <col min="6407" max="6407" width="4" style="805" customWidth="1"/>
    <col min="6408" max="6408" width="9.75" style="805" customWidth="1"/>
    <col min="6409" max="6409" width="4" style="805" customWidth="1"/>
    <col min="6410" max="6410" width="2.75" style="805" customWidth="1"/>
    <col min="6411" max="6411" width="3.375" style="805" customWidth="1"/>
    <col min="6412" max="6412" width="2.25" style="805" customWidth="1"/>
    <col min="6413" max="6656" width="8.125" style="805"/>
    <col min="6657" max="6657" width="21.75" style="805" customWidth="1"/>
    <col min="6658" max="6658" width="3.625" style="805" customWidth="1"/>
    <col min="6659" max="6659" width="13.75" style="805" customWidth="1"/>
    <col min="6660" max="6660" width="7.5" style="805" customWidth="1"/>
    <col min="6661" max="6661" width="4" style="805" customWidth="1"/>
    <col min="6662" max="6662" width="7.5" style="805" customWidth="1"/>
    <col min="6663" max="6663" width="4" style="805" customWidth="1"/>
    <col min="6664" max="6664" width="9.75" style="805" customWidth="1"/>
    <col min="6665" max="6665" width="4" style="805" customWidth="1"/>
    <col min="6666" max="6666" width="2.75" style="805" customWidth="1"/>
    <col min="6667" max="6667" width="3.375" style="805" customWidth="1"/>
    <col min="6668" max="6668" width="2.25" style="805" customWidth="1"/>
    <col min="6669" max="6912" width="8.125" style="805"/>
    <col min="6913" max="6913" width="21.75" style="805" customWidth="1"/>
    <col min="6914" max="6914" width="3.625" style="805" customWidth="1"/>
    <col min="6915" max="6915" width="13.75" style="805" customWidth="1"/>
    <col min="6916" max="6916" width="7.5" style="805" customWidth="1"/>
    <col min="6917" max="6917" width="4" style="805" customWidth="1"/>
    <col min="6918" max="6918" width="7.5" style="805" customWidth="1"/>
    <col min="6919" max="6919" width="4" style="805" customWidth="1"/>
    <col min="6920" max="6920" width="9.75" style="805" customWidth="1"/>
    <col min="6921" max="6921" width="4" style="805" customWidth="1"/>
    <col min="6922" max="6922" width="2.75" style="805" customWidth="1"/>
    <col min="6923" max="6923" width="3.375" style="805" customWidth="1"/>
    <col min="6924" max="6924" width="2.25" style="805" customWidth="1"/>
    <col min="6925" max="7168" width="8.125" style="805"/>
    <col min="7169" max="7169" width="21.75" style="805" customWidth="1"/>
    <col min="7170" max="7170" width="3.625" style="805" customWidth="1"/>
    <col min="7171" max="7171" width="13.75" style="805" customWidth="1"/>
    <col min="7172" max="7172" width="7.5" style="805" customWidth="1"/>
    <col min="7173" max="7173" width="4" style="805" customWidth="1"/>
    <col min="7174" max="7174" width="7.5" style="805" customWidth="1"/>
    <col min="7175" max="7175" width="4" style="805" customWidth="1"/>
    <col min="7176" max="7176" width="9.75" style="805" customWidth="1"/>
    <col min="7177" max="7177" width="4" style="805" customWidth="1"/>
    <col min="7178" max="7178" width="2.75" style="805" customWidth="1"/>
    <col min="7179" max="7179" width="3.375" style="805" customWidth="1"/>
    <col min="7180" max="7180" width="2.25" style="805" customWidth="1"/>
    <col min="7181" max="7424" width="8.125" style="805"/>
    <col min="7425" max="7425" width="21.75" style="805" customWidth="1"/>
    <col min="7426" max="7426" width="3.625" style="805" customWidth="1"/>
    <col min="7427" max="7427" width="13.75" style="805" customWidth="1"/>
    <col min="7428" max="7428" width="7.5" style="805" customWidth="1"/>
    <col min="7429" max="7429" width="4" style="805" customWidth="1"/>
    <col min="7430" max="7430" width="7.5" style="805" customWidth="1"/>
    <col min="7431" max="7431" width="4" style="805" customWidth="1"/>
    <col min="7432" max="7432" width="9.75" style="805" customWidth="1"/>
    <col min="7433" max="7433" width="4" style="805" customWidth="1"/>
    <col min="7434" max="7434" width="2.75" style="805" customWidth="1"/>
    <col min="7435" max="7435" width="3.375" style="805" customWidth="1"/>
    <col min="7436" max="7436" width="2.25" style="805" customWidth="1"/>
    <col min="7437" max="7680" width="8.125" style="805"/>
    <col min="7681" max="7681" width="21.75" style="805" customWidth="1"/>
    <col min="7682" max="7682" width="3.625" style="805" customWidth="1"/>
    <col min="7683" max="7683" width="13.75" style="805" customWidth="1"/>
    <col min="7684" max="7684" width="7.5" style="805" customWidth="1"/>
    <col min="7685" max="7685" width="4" style="805" customWidth="1"/>
    <col min="7686" max="7686" width="7.5" style="805" customWidth="1"/>
    <col min="7687" max="7687" width="4" style="805" customWidth="1"/>
    <col min="7688" max="7688" width="9.75" style="805" customWidth="1"/>
    <col min="7689" max="7689" width="4" style="805" customWidth="1"/>
    <col min="7690" max="7690" width="2.75" style="805" customWidth="1"/>
    <col min="7691" max="7691" width="3.375" style="805" customWidth="1"/>
    <col min="7692" max="7692" width="2.25" style="805" customWidth="1"/>
    <col min="7693" max="7936" width="8.125" style="805"/>
    <col min="7937" max="7937" width="21.75" style="805" customWidth="1"/>
    <col min="7938" max="7938" width="3.625" style="805" customWidth="1"/>
    <col min="7939" max="7939" width="13.75" style="805" customWidth="1"/>
    <col min="7940" max="7940" width="7.5" style="805" customWidth="1"/>
    <col min="7941" max="7941" width="4" style="805" customWidth="1"/>
    <col min="7942" max="7942" width="7.5" style="805" customWidth="1"/>
    <col min="7943" max="7943" width="4" style="805" customWidth="1"/>
    <col min="7944" max="7944" width="9.75" style="805" customWidth="1"/>
    <col min="7945" max="7945" width="4" style="805" customWidth="1"/>
    <col min="7946" max="7946" width="2.75" style="805" customWidth="1"/>
    <col min="7947" max="7947" width="3.375" style="805" customWidth="1"/>
    <col min="7948" max="7948" width="2.25" style="805" customWidth="1"/>
    <col min="7949" max="8192" width="8.125" style="805"/>
    <col min="8193" max="8193" width="21.75" style="805" customWidth="1"/>
    <col min="8194" max="8194" width="3.625" style="805" customWidth="1"/>
    <col min="8195" max="8195" width="13.75" style="805" customWidth="1"/>
    <col min="8196" max="8196" width="7.5" style="805" customWidth="1"/>
    <col min="8197" max="8197" width="4" style="805" customWidth="1"/>
    <col min="8198" max="8198" width="7.5" style="805" customWidth="1"/>
    <col min="8199" max="8199" width="4" style="805" customWidth="1"/>
    <col min="8200" max="8200" width="9.75" style="805" customWidth="1"/>
    <col min="8201" max="8201" width="4" style="805" customWidth="1"/>
    <col min="8202" max="8202" width="2.75" style="805" customWidth="1"/>
    <col min="8203" max="8203" width="3.375" style="805" customWidth="1"/>
    <col min="8204" max="8204" width="2.25" style="805" customWidth="1"/>
    <col min="8205" max="8448" width="8.125" style="805"/>
    <col min="8449" max="8449" width="21.75" style="805" customWidth="1"/>
    <col min="8450" max="8450" width="3.625" style="805" customWidth="1"/>
    <col min="8451" max="8451" width="13.75" style="805" customWidth="1"/>
    <col min="8452" max="8452" width="7.5" style="805" customWidth="1"/>
    <col min="8453" max="8453" width="4" style="805" customWidth="1"/>
    <col min="8454" max="8454" width="7.5" style="805" customWidth="1"/>
    <col min="8455" max="8455" width="4" style="805" customWidth="1"/>
    <col min="8456" max="8456" width="9.75" style="805" customWidth="1"/>
    <col min="8457" max="8457" width="4" style="805" customWidth="1"/>
    <col min="8458" max="8458" width="2.75" style="805" customWidth="1"/>
    <col min="8459" max="8459" width="3.375" style="805" customWidth="1"/>
    <col min="8460" max="8460" width="2.25" style="805" customWidth="1"/>
    <col min="8461" max="8704" width="8.125" style="805"/>
    <col min="8705" max="8705" width="21.75" style="805" customWidth="1"/>
    <col min="8706" max="8706" width="3.625" style="805" customWidth="1"/>
    <col min="8707" max="8707" width="13.75" style="805" customWidth="1"/>
    <col min="8708" max="8708" width="7.5" style="805" customWidth="1"/>
    <col min="8709" max="8709" width="4" style="805" customWidth="1"/>
    <col min="8710" max="8710" width="7.5" style="805" customWidth="1"/>
    <col min="8711" max="8711" width="4" style="805" customWidth="1"/>
    <col min="8712" max="8712" width="9.75" style="805" customWidth="1"/>
    <col min="8713" max="8713" width="4" style="805" customWidth="1"/>
    <col min="8714" max="8714" width="2.75" style="805" customWidth="1"/>
    <col min="8715" max="8715" width="3.375" style="805" customWidth="1"/>
    <col min="8716" max="8716" width="2.25" style="805" customWidth="1"/>
    <col min="8717" max="8960" width="8.125" style="805"/>
    <col min="8961" max="8961" width="21.75" style="805" customWidth="1"/>
    <col min="8962" max="8962" width="3.625" style="805" customWidth="1"/>
    <col min="8963" max="8963" width="13.75" style="805" customWidth="1"/>
    <col min="8964" max="8964" width="7.5" style="805" customWidth="1"/>
    <col min="8965" max="8965" width="4" style="805" customWidth="1"/>
    <col min="8966" max="8966" width="7.5" style="805" customWidth="1"/>
    <col min="8967" max="8967" width="4" style="805" customWidth="1"/>
    <col min="8968" max="8968" width="9.75" style="805" customWidth="1"/>
    <col min="8969" max="8969" width="4" style="805" customWidth="1"/>
    <col min="8970" max="8970" width="2.75" style="805" customWidth="1"/>
    <col min="8971" max="8971" width="3.375" style="805" customWidth="1"/>
    <col min="8972" max="8972" width="2.25" style="805" customWidth="1"/>
    <col min="8973" max="9216" width="8.125" style="805"/>
    <col min="9217" max="9217" width="21.75" style="805" customWidth="1"/>
    <col min="9218" max="9218" width="3.625" style="805" customWidth="1"/>
    <col min="9219" max="9219" width="13.75" style="805" customWidth="1"/>
    <col min="9220" max="9220" width="7.5" style="805" customWidth="1"/>
    <col min="9221" max="9221" width="4" style="805" customWidth="1"/>
    <col min="9222" max="9222" width="7.5" style="805" customWidth="1"/>
    <col min="9223" max="9223" width="4" style="805" customWidth="1"/>
    <col min="9224" max="9224" width="9.75" style="805" customWidth="1"/>
    <col min="9225" max="9225" width="4" style="805" customWidth="1"/>
    <col min="9226" max="9226" width="2.75" style="805" customWidth="1"/>
    <col min="9227" max="9227" width="3.375" style="805" customWidth="1"/>
    <col min="9228" max="9228" width="2.25" style="805" customWidth="1"/>
    <col min="9229" max="9472" width="8.125" style="805"/>
    <col min="9473" max="9473" width="21.75" style="805" customWidth="1"/>
    <col min="9474" max="9474" width="3.625" style="805" customWidth="1"/>
    <col min="9475" max="9475" width="13.75" style="805" customWidth="1"/>
    <col min="9476" max="9476" width="7.5" style="805" customWidth="1"/>
    <col min="9477" max="9477" width="4" style="805" customWidth="1"/>
    <col min="9478" max="9478" width="7.5" style="805" customWidth="1"/>
    <col min="9479" max="9479" width="4" style="805" customWidth="1"/>
    <col min="9480" max="9480" width="9.75" style="805" customWidth="1"/>
    <col min="9481" max="9481" width="4" style="805" customWidth="1"/>
    <col min="9482" max="9482" width="2.75" style="805" customWidth="1"/>
    <col min="9483" max="9483" width="3.375" style="805" customWidth="1"/>
    <col min="9484" max="9484" width="2.25" style="805" customWidth="1"/>
    <col min="9485" max="9728" width="8.125" style="805"/>
    <col min="9729" max="9729" width="21.75" style="805" customWidth="1"/>
    <col min="9730" max="9730" width="3.625" style="805" customWidth="1"/>
    <col min="9731" max="9731" width="13.75" style="805" customWidth="1"/>
    <col min="9732" max="9732" width="7.5" style="805" customWidth="1"/>
    <col min="9733" max="9733" width="4" style="805" customWidth="1"/>
    <col min="9734" max="9734" width="7.5" style="805" customWidth="1"/>
    <col min="9735" max="9735" width="4" style="805" customWidth="1"/>
    <col min="9736" max="9736" width="9.75" style="805" customWidth="1"/>
    <col min="9737" max="9737" width="4" style="805" customWidth="1"/>
    <col min="9738" max="9738" width="2.75" style="805" customWidth="1"/>
    <col min="9739" max="9739" width="3.375" style="805" customWidth="1"/>
    <col min="9740" max="9740" width="2.25" style="805" customWidth="1"/>
    <col min="9741" max="9984" width="8.125" style="805"/>
    <col min="9985" max="9985" width="21.75" style="805" customWidth="1"/>
    <col min="9986" max="9986" width="3.625" style="805" customWidth="1"/>
    <col min="9987" max="9987" width="13.75" style="805" customWidth="1"/>
    <col min="9988" max="9988" width="7.5" style="805" customWidth="1"/>
    <col min="9989" max="9989" width="4" style="805" customWidth="1"/>
    <col min="9990" max="9990" width="7.5" style="805" customWidth="1"/>
    <col min="9991" max="9991" width="4" style="805" customWidth="1"/>
    <col min="9992" max="9992" width="9.75" style="805" customWidth="1"/>
    <col min="9993" max="9993" width="4" style="805" customWidth="1"/>
    <col min="9994" max="9994" width="2.75" style="805" customWidth="1"/>
    <col min="9995" max="9995" width="3.375" style="805" customWidth="1"/>
    <col min="9996" max="9996" width="2.25" style="805" customWidth="1"/>
    <col min="9997" max="10240" width="8.125" style="805"/>
    <col min="10241" max="10241" width="21.75" style="805" customWidth="1"/>
    <col min="10242" max="10242" width="3.625" style="805" customWidth="1"/>
    <col min="10243" max="10243" width="13.75" style="805" customWidth="1"/>
    <col min="10244" max="10244" width="7.5" style="805" customWidth="1"/>
    <col min="10245" max="10245" width="4" style="805" customWidth="1"/>
    <col min="10246" max="10246" width="7.5" style="805" customWidth="1"/>
    <col min="10247" max="10247" width="4" style="805" customWidth="1"/>
    <col min="10248" max="10248" width="9.75" style="805" customWidth="1"/>
    <col min="10249" max="10249" width="4" style="805" customWidth="1"/>
    <col min="10250" max="10250" width="2.75" style="805" customWidth="1"/>
    <col min="10251" max="10251" width="3.375" style="805" customWidth="1"/>
    <col min="10252" max="10252" width="2.25" style="805" customWidth="1"/>
    <col min="10253" max="10496" width="8.125" style="805"/>
    <col min="10497" max="10497" width="21.75" style="805" customWidth="1"/>
    <col min="10498" max="10498" width="3.625" style="805" customWidth="1"/>
    <col min="10499" max="10499" width="13.75" style="805" customWidth="1"/>
    <col min="10500" max="10500" width="7.5" style="805" customWidth="1"/>
    <col min="10501" max="10501" width="4" style="805" customWidth="1"/>
    <col min="10502" max="10502" width="7.5" style="805" customWidth="1"/>
    <col min="10503" max="10503" width="4" style="805" customWidth="1"/>
    <col min="10504" max="10504" width="9.75" style="805" customWidth="1"/>
    <col min="10505" max="10505" width="4" style="805" customWidth="1"/>
    <col min="10506" max="10506" width="2.75" style="805" customWidth="1"/>
    <col min="10507" max="10507" width="3.375" style="805" customWidth="1"/>
    <col min="10508" max="10508" width="2.25" style="805" customWidth="1"/>
    <col min="10509" max="10752" width="8.125" style="805"/>
    <col min="10753" max="10753" width="21.75" style="805" customWidth="1"/>
    <col min="10754" max="10754" width="3.625" style="805" customWidth="1"/>
    <col min="10755" max="10755" width="13.75" style="805" customWidth="1"/>
    <col min="10756" max="10756" width="7.5" style="805" customWidth="1"/>
    <col min="10757" max="10757" width="4" style="805" customWidth="1"/>
    <col min="10758" max="10758" width="7.5" style="805" customWidth="1"/>
    <col min="10759" max="10759" width="4" style="805" customWidth="1"/>
    <col min="10760" max="10760" width="9.75" style="805" customWidth="1"/>
    <col min="10761" max="10761" width="4" style="805" customWidth="1"/>
    <col min="10762" max="10762" width="2.75" style="805" customWidth="1"/>
    <col min="10763" max="10763" width="3.375" style="805" customWidth="1"/>
    <col min="10764" max="10764" width="2.25" style="805" customWidth="1"/>
    <col min="10765" max="11008" width="8.125" style="805"/>
    <col min="11009" max="11009" width="21.75" style="805" customWidth="1"/>
    <col min="11010" max="11010" width="3.625" style="805" customWidth="1"/>
    <col min="11011" max="11011" width="13.75" style="805" customWidth="1"/>
    <col min="11012" max="11012" width="7.5" style="805" customWidth="1"/>
    <col min="11013" max="11013" width="4" style="805" customWidth="1"/>
    <col min="11014" max="11014" width="7.5" style="805" customWidth="1"/>
    <col min="11015" max="11015" width="4" style="805" customWidth="1"/>
    <col min="11016" max="11016" width="9.75" style="805" customWidth="1"/>
    <col min="11017" max="11017" width="4" style="805" customWidth="1"/>
    <col min="11018" max="11018" width="2.75" style="805" customWidth="1"/>
    <col min="11019" max="11019" width="3.375" style="805" customWidth="1"/>
    <col min="11020" max="11020" width="2.25" style="805" customWidth="1"/>
    <col min="11021" max="11264" width="8.125" style="805"/>
    <col min="11265" max="11265" width="21.75" style="805" customWidth="1"/>
    <col min="11266" max="11266" width="3.625" style="805" customWidth="1"/>
    <col min="11267" max="11267" width="13.75" style="805" customWidth="1"/>
    <col min="11268" max="11268" width="7.5" style="805" customWidth="1"/>
    <col min="11269" max="11269" width="4" style="805" customWidth="1"/>
    <col min="11270" max="11270" width="7.5" style="805" customWidth="1"/>
    <col min="11271" max="11271" width="4" style="805" customWidth="1"/>
    <col min="11272" max="11272" width="9.75" style="805" customWidth="1"/>
    <col min="11273" max="11273" width="4" style="805" customWidth="1"/>
    <col min="11274" max="11274" width="2.75" style="805" customWidth="1"/>
    <col min="11275" max="11275" width="3.375" style="805" customWidth="1"/>
    <col min="11276" max="11276" width="2.25" style="805" customWidth="1"/>
    <col min="11277" max="11520" width="8.125" style="805"/>
    <col min="11521" max="11521" width="21.75" style="805" customWidth="1"/>
    <col min="11522" max="11522" width="3.625" style="805" customWidth="1"/>
    <col min="11523" max="11523" width="13.75" style="805" customWidth="1"/>
    <col min="11524" max="11524" width="7.5" style="805" customWidth="1"/>
    <col min="11525" max="11525" width="4" style="805" customWidth="1"/>
    <col min="11526" max="11526" width="7.5" style="805" customWidth="1"/>
    <col min="11527" max="11527" width="4" style="805" customWidth="1"/>
    <col min="11528" max="11528" width="9.75" style="805" customWidth="1"/>
    <col min="11529" max="11529" width="4" style="805" customWidth="1"/>
    <col min="11530" max="11530" width="2.75" style="805" customWidth="1"/>
    <col min="11531" max="11531" width="3.375" style="805" customWidth="1"/>
    <col min="11532" max="11532" width="2.25" style="805" customWidth="1"/>
    <col min="11533" max="11776" width="8.125" style="805"/>
    <col min="11777" max="11777" width="21.75" style="805" customWidth="1"/>
    <col min="11778" max="11778" width="3.625" style="805" customWidth="1"/>
    <col min="11779" max="11779" width="13.75" style="805" customWidth="1"/>
    <col min="11780" max="11780" width="7.5" style="805" customWidth="1"/>
    <col min="11781" max="11781" width="4" style="805" customWidth="1"/>
    <col min="11782" max="11782" width="7.5" style="805" customWidth="1"/>
    <col min="11783" max="11783" width="4" style="805" customWidth="1"/>
    <col min="11784" max="11784" width="9.75" style="805" customWidth="1"/>
    <col min="11785" max="11785" width="4" style="805" customWidth="1"/>
    <col min="11786" max="11786" width="2.75" style="805" customWidth="1"/>
    <col min="11787" max="11787" width="3.375" style="805" customWidth="1"/>
    <col min="11788" max="11788" width="2.25" style="805" customWidth="1"/>
    <col min="11789" max="12032" width="8.125" style="805"/>
    <col min="12033" max="12033" width="21.75" style="805" customWidth="1"/>
    <col min="12034" max="12034" width="3.625" style="805" customWidth="1"/>
    <col min="12035" max="12035" width="13.75" style="805" customWidth="1"/>
    <col min="12036" max="12036" width="7.5" style="805" customWidth="1"/>
    <col min="12037" max="12037" width="4" style="805" customWidth="1"/>
    <col min="12038" max="12038" width="7.5" style="805" customWidth="1"/>
    <col min="12039" max="12039" width="4" style="805" customWidth="1"/>
    <col min="12040" max="12040" width="9.75" style="805" customWidth="1"/>
    <col min="12041" max="12041" width="4" style="805" customWidth="1"/>
    <col min="12042" max="12042" width="2.75" style="805" customWidth="1"/>
    <col min="12043" max="12043" width="3.375" style="805" customWidth="1"/>
    <col min="12044" max="12044" width="2.25" style="805" customWidth="1"/>
    <col min="12045" max="12288" width="8.125" style="805"/>
    <col min="12289" max="12289" width="21.75" style="805" customWidth="1"/>
    <col min="12290" max="12290" width="3.625" style="805" customWidth="1"/>
    <col min="12291" max="12291" width="13.75" style="805" customWidth="1"/>
    <col min="12292" max="12292" width="7.5" style="805" customWidth="1"/>
    <col min="12293" max="12293" width="4" style="805" customWidth="1"/>
    <col min="12294" max="12294" width="7.5" style="805" customWidth="1"/>
    <col min="12295" max="12295" width="4" style="805" customWidth="1"/>
    <col min="12296" max="12296" width="9.75" style="805" customWidth="1"/>
    <col min="12297" max="12297" width="4" style="805" customWidth="1"/>
    <col min="12298" max="12298" width="2.75" style="805" customWidth="1"/>
    <col min="12299" max="12299" width="3.375" style="805" customWidth="1"/>
    <col min="12300" max="12300" width="2.25" style="805" customWidth="1"/>
    <col min="12301" max="12544" width="8.125" style="805"/>
    <col min="12545" max="12545" width="21.75" style="805" customWidth="1"/>
    <col min="12546" max="12546" width="3.625" style="805" customWidth="1"/>
    <col min="12547" max="12547" width="13.75" style="805" customWidth="1"/>
    <col min="12548" max="12548" width="7.5" style="805" customWidth="1"/>
    <col min="12549" max="12549" width="4" style="805" customWidth="1"/>
    <col min="12550" max="12550" width="7.5" style="805" customWidth="1"/>
    <col min="12551" max="12551" width="4" style="805" customWidth="1"/>
    <col min="12552" max="12552" width="9.75" style="805" customWidth="1"/>
    <col min="12553" max="12553" width="4" style="805" customWidth="1"/>
    <col min="12554" max="12554" width="2.75" style="805" customWidth="1"/>
    <col min="12555" max="12555" width="3.375" style="805" customWidth="1"/>
    <col min="12556" max="12556" width="2.25" style="805" customWidth="1"/>
    <col min="12557" max="12800" width="8.125" style="805"/>
    <col min="12801" max="12801" width="21.75" style="805" customWidth="1"/>
    <col min="12802" max="12802" width="3.625" style="805" customWidth="1"/>
    <col min="12803" max="12803" width="13.75" style="805" customWidth="1"/>
    <col min="12804" max="12804" width="7.5" style="805" customWidth="1"/>
    <col min="12805" max="12805" width="4" style="805" customWidth="1"/>
    <col min="12806" max="12806" width="7.5" style="805" customWidth="1"/>
    <col min="12807" max="12807" width="4" style="805" customWidth="1"/>
    <col min="12808" max="12808" width="9.75" style="805" customWidth="1"/>
    <col min="12809" max="12809" width="4" style="805" customWidth="1"/>
    <col min="12810" max="12810" width="2.75" style="805" customWidth="1"/>
    <col min="12811" max="12811" width="3.375" style="805" customWidth="1"/>
    <col min="12812" max="12812" width="2.25" style="805" customWidth="1"/>
    <col min="12813" max="13056" width="8.125" style="805"/>
    <col min="13057" max="13057" width="21.75" style="805" customWidth="1"/>
    <col min="13058" max="13058" width="3.625" style="805" customWidth="1"/>
    <col min="13059" max="13059" width="13.75" style="805" customWidth="1"/>
    <col min="13060" max="13060" width="7.5" style="805" customWidth="1"/>
    <col min="13061" max="13061" width="4" style="805" customWidth="1"/>
    <col min="13062" max="13062" width="7.5" style="805" customWidth="1"/>
    <col min="13063" max="13063" width="4" style="805" customWidth="1"/>
    <col min="13064" max="13064" width="9.75" style="805" customWidth="1"/>
    <col min="13065" max="13065" width="4" style="805" customWidth="1"/>
    <col min="13066" max="13066" width="2.75" style="805" customWidth="1"/>
    <col min="13067" max="13067" width="3.375" style="805" customWidth="1"/>
    <col min="13068" max="13068" width="2.25" style="805" customWidth="1"/>
    <col min="13069" max="13312" width="8.125" style="805"/>
    <col min="13313" max="13313" width="21.75" style="805" customWidth="1"/>
    <col min="13314" max="13314" width="3.625" style="805" customWidth="1"/>
    <col min="13315" max="13315" width="13.75" style="805" customWidth="1"/>
    <col min="13316" max="13316" width="7.5" style="805" customWidth="1"/>
    <col min="13317" max="13317" width="4" style="805" customWidth="1"/>
    <col min="13318" max="13318" width="7.5" style="805" customWidth="1"/>
    <col min="13319" max="13319" width="4" style="805" customWidth="1"/>
    <col min="13320" max="13320" width="9.75" style="805" customWidth="1"/>
    <col min="13321" max="13321" width="4" style="805" customWidth="1"/>
    <col min="13322" max="13322" width="2.75" style="805" customWidth="1"/>
    <col min="13323" max="13323" width="3.375" style="805" customWidth="1"/>
    <col min="13324" max="13324" width="2.25" style="805" customWidth="1"/>
    <col min="13325" max="13568" width="8.125" style="805"/>
    <col min="13569" max="13569" width="21.75" style="805" customWidth="1"/>
    <col min="13570" max="13570" width="3.625" style="805" customWidth="1"/>
    <col min="13571" max="13571" width="13.75" style="805" customWidth="1"/>
    <col min="13572" max="13572" width="7.5" style="805" customWidth="1"/>
    <col min="13573" max="13573" width="4" style="805" customWidth="1"/>
    <col min="13574" max="13574" width="7.5" style="805" customWidth="1"/>
    <col min="13575" max="13575" width="4" style="805" customWidth="1"/>
    <col min="13576" max="13576" width="9.75" style="805" customWidth="1"/>
    <col min="13577" max="13577" width="4" style="805" customWidth="1"/>
    <col min="13578" max="13578" width="2.75" style="805" customWidth="1"/>
    <col min="13579" max="13579" width="3.375" style="805" customWidth="1"/>
    <col min="13580" max="13580" width="2.25" style="805" customWidth="1"/>
    <col min="13581" max="13824" width="8.125" style="805"/>
    <col min="13825" max="13825" width="21.75" style="805" customWidth="1"/>
    <col min="13826" max="13826" width="3.625" style="805" customWidth="1"/>
    <col min="13827" max="13827" width="13.75" style="805" customWidth="1"/>
    <col min="13828" max="13828" width="7.5" style="805" customWidth="1"/>
    <col min="13829" max="13829" width="4" style="805" customWidth="1"/>
    <col min="13830" max="13830" width="7.5" style="805" customWidth="1"/>
    <col min="13831" max="13831" width="4" style="805" customWidth="1"/>
    <col min="13832" max="13832" width="9.75" style="805" customWidth="1"/>
    <col min="13833" max="13833" width="4" style="805" customWidth="1"/>
    <col min="13834" max="13834" width="2.75" style="805" customWidth="1"/>
    <col min="13835" max="13835" width="3.375" style="805" customWidth="1"/>
    <col min="13836" max="13836" width="2.25" style="805" customWidth="1"/>
    <col min="13837" max="14080" width="8.125" style="805"/>
    <col min="14081" max="14081" width="21.75" style="805" customWidth="1"/>
    <col min="14082" max="14082" width="3.625" style="805" customWidth="1"/>
    <col min="14083" max="14083" width="13.75" style="805" customWidth="1"/>
    <col min="14084" max="14084" width="7.5" style="805" customWidth="1"/>
    <col min="14085" max="14085" width="4" style="805" customWidth="1"/>
    <col min="14086" max="14086" width="7.5" style="805" customWidth="1"/>
    <col min="14087" max="14087" width="4" style="805" customWidth="1"/>
    <col min="14088" max="14088" width="9.75" style="805" customWidth="1"/>
    <col min="14089" max="14089" width="4" style="805" customWidth="1"/>
    <col min="14090" max="14090" width="2.75" style="805" customWidth="1"/>
    <col min="14091" max="14091" width="3.375" style="805" customWidth="1"/>
    <col min="14092" max="14092" width="2.25" style="805" customWidth="1"/>
    <col min="14093" max="14336" width="8.125" style="805"/>
    <col min="14337" max="14337" width="21.75" style="805" customWidth="1"/>
    <col min="14338" max="14338" width="3.625" style="805" customWidth="1"/>
    <col min="14339" max="14339" width="13.75" style="805" customWidth="1"/>
    <col min="14340" max="14340" width="7.5" style="805" customWidth="1"/>
    <col min="14341" max="14341" width="4" style="805" customWidth="1"/>
    <col min="14342" max="14342" width="7.5" style="805" customWidth="1"/>
    <col min="14343" max="14343" width="4" style="805" customWidth="1"/>
    <col min="14344" max="14344" width="9.75" style="805" customWidth="1"/>
    <col min="14345" max="14345" width="4" style="805" customWidth="1"/>
    <col min="14346" max="14346" width="2.75" style="805" customWidth="1"/>
    <col min="14347" max="14347" width="3.375" style="805" customWidth="1"/>
    <col min="14348" max="14348" width="2.25" style="805" customWidth="1"/>
    <col min="14349" max="14592" width="8.125" style="805"/>
    <col min="14593" max="14593" width="21.75" style="805" customWidth="1"/>
    <col min="14594" max="14594" width="3.625" style="805" customWidth="1"/>
    <col min="14595" max="14595" width="13.75" style="805" customWidth="1"/>
    <col min="14596" max="14596" width="7.5" style="805" customWidth="1"/>
    <col min="14597" max="14597" width="4" style="805" customWidth="1"/>
    <col min="14598" max="14598" width="7.5" style="805" customWidth="1"/>
    <col min="14599" max="14599" width="4" style="805" customWidth="1"/>
    <col min="14600" max="14600" width="9.75" style="805" customWidth="1"/>
    <col min="14601" max="14601" width="4" style="805" customWidth="1"/>
    <col min="14602" max="14602" width="2.75" style="805" customWidth="1"/>
    <col min="14603" max="14603" width="3.375" style="805" customWidth="1"/>
    <col min="14604" max="14604" width="2.25" style="805" customWidth="1"/>
    <col min="14605" max="14848" width="8.125" style="805"/>
    <col min="14849" max="14849" width="21.75" style="805" customWidth="1"/>
    <col min="14850" max="14850" width="3.625" style="805" customWidth="1"/>
    <col min="14851" max="14851" width="13.75" style="805" customWidth="1"/>
    <col min="14852" max="14852" width="7.5" style="805" customWidth="1"/>
    <col min="14853" max="14853" width="4" style="805" customWidth="1"/>
    <col min="14854" max="14854" width="7.5" style="805" customWidth="1"/>
    <col min="14855" max="14855" width="4" style="805" customWidth="1"/>
    <col min="14856" max="14856" width="9.75" style="805" customWidth="1"/>
    <col min="14857" max="14857" width="4" style="805" customWidth="1"/>
    <col min="14858" max="14858" width="2.75" style="805" customWidth="1"/>
    <col min="14859" max="14859" width="3.375" style="805" customWidth="1"/>
    <col min="14860" max="14860" width="2.25" style="805" customWidth="1"/>
    <col min="14861" max="15104" width="8.125" style="805"/>
    <col min="15105" max="15105" width="21.75" style="805" customWidth="1"/>
    <col min="15106" max="15106" width="3.625" style="805" customWidth="1"/>
    <col min="15107" max="15107" width="13.75" style="805" customWidth="1"/>
    <col min="15108" max="15108" width="7.5" style="805" customWidth="1"/>
    <col min="15109" max="15109" width="4" style="805" customWidth="1"/>
    <col min="15110" max="15110" width="7.5" style="805" customWidth="1"/>
    <col min="15111" max="15111" width="4" style="805" customWidth="1"/>
    <col min="15112" max="15112" width="9.75" style="805" customWidth="1"/>
    <col min="15113" max="15113" width="4" style="805" customWidth="1"/>
    <col min="15114" max="15114" width="2.75" style="805" customWidth="1"/>
    <col min="15115" max="15115" width="3.375" style="805" customWidth="1"/>
    <col min="15116" max="15116" width="2.25" style="805" customWidth="1"/>
    <col min="15117" max="15360" width="8.125" style="805"/>
    <col min="15361" max="15361" width="21.75" style="805" customWidth="1"/>
    <col min="15362" max="15362" width="3.625" style="805" customWidth="1"/>
    <col min="15363" max="15363" width="13.75" style="805" customWidth="1"/>
    <col min="15364" max="15364" width="7.5" style="805" customWidth="1"/>
    <col min="15365" max="15365" width="4" style="805" customWidth="1"/>
    <col min="15366" max="15366" width="7.5" style="805" customWidth="1"/>
    <col min="15367" max="15367" width="4" style="805" customWidth="1"/>
    <col min="15368" max="15368" width="9.75" style="805" customWidth="1"/>
    <col min="15369" max="15369" width="4" style="805" customWidth="1"/>
    <col min="15370" max="15370" width="2.75" style="805" customWidth="1"/>
    <col min="15371" max="15371" width="3.375" style="805" customWidth="1"/>
    <col min="15372" max="15372" width="2.25" style="805" customWidth="1"/>
    <col min="15373" max="15616" width="8.125" style="805"/>
    <col min="15617" max="15617" width="21.75" style="805" customWidth="1"/>
    <col min="15618" max="15618" width="3.625" style="805" customWidth="1"/>
    <col min="15619" max="15619" width="13.75" style="805" customWidth="1"/>
    <col min="15620" max="15620" width="7.5" style="805" customWidth="1"/>
    <col min="15621" max="15621" width="4" style="805" customWidth="1"/>
    <col min="15622" max="15622" width="7.5" style="805" customWidth="1"/>
    <col min="15623" max="15623" width="4" style="805" customWidth="1"/>
    <col min="15624" max="15624" width="9.75" style="805" customWidth="1"/>
    <col min="15625" max="15625" width="4" style="805" customWidth="1"/>
    <col min="15626" max="15626" width="2.75" style="805" customWidth="1"/>
    <col min="15627" max="15627" width="3.375" style="805" customWidth="1"/>
    <col min="15628" max="15628" width="2.25" style="805" customWidth="1"/>
    <col min="15629" max="15872" width="8.125" style="805"/>
    <col min="15873" max="15873" width="21.75" style="805" customWidth="1"/>
    <col min="15874" max="15874" width="3.625" style="805" customWidth="1"/>
    <col min="15875" max="15875" width="13.75" style="805" customWidth="1"/>
    <col min="15876" max="15876" width="7.5" style="805" customWidth="1"/>
    <col min="15877" max="15877" width="4" style="805" customWidth="1"/>
    <col min="15878" max="15878" width="7.5" style="805" customWidth="1"/>
    <col min="15879" max="15879" width="4" style="805" customWidth="1"/>
    <col min="15880" max="15880" width="9.75" style="805" customWidth="1"/>
    <col min="15881" max="15881" width="4" style="805" customWidth="1"/>
    <col min="15882" max="15882" width="2.75" style="805" customWidth="1"/>
    <col min="15883" max="15883" width="3.375" style="805" customWidth="1"/>
    <col min="15884" max="15884" width="2.25" style="805" customWidth="1"/>
    <col min="15885" max="16128" width="8.125" style="805"/>
    <col min="16129" max="16129" width="21.75" style="805" customWidth="1"/>
    <col min="16130" max="16130" width="3.625" style="805" customWidth="1"/>
    <col min="16131" max="16131" width="13.75" style="805" customWidth="1"/>
    <col min="16132" max="16132" width="7.5" style="805" customWidth="1"/>
    <col min="16133" max="16133" width="4" style="805" customWidth="1"/>
    <col min="16134" max="16134" width="7.5" style="805" customWidth="1"/>
    <col min="16135" max="16135" width="4" style="805" customWidth="1"/>
    <col min="16136" max="16136" width="9.75" style="805" customWidth="1"/>
    <col min="16137" max="16137" width="4" style="805" customWidth="1"/>
    <col min="16138" max="16138" width="2.75" style="805" customWidth="1"/>
    <col min="16139" max="16139" width="3.375" style="805" customWidth="1"/>
    <col min="16140" max="16140" width="2.25" style="805" customWidth="1"/>
    <col min="16141" max="16384" width="8.125" style="805"/>
  </cols>
  <sheetData>
    <row r="2" spans="1:13" ht="20.100000000000001" customHeight="1" x14ac:dyDescent="0.15">
      <c r="A2" s="840" t="s">
        <v>1300</v>
      </c>
      <c r="B2" s="840"/>
      <c r="C2" s="840"/>
      <c r="D2" s="840"/>
      <c r="E2" s="840"/>
      <c r="F2" s="840"/>
      <c r="G2" s="840"/>
      <c r="H2" s="841"/>
      <c r="I2" s="842"/>
      <c r="J2" s="842"/>
      <c r="K2" s="840"/>
    </row>
    <row r="3" spans="1:13" ht="20.100000000000001" customHeight="1" x14ac:dyDescent="0.15">
      <c r="A3" s="840"/>
      <c r="B3" s="840"/>
      <c r="C3" s="840"/>
      <c r="D3" s="840"/>
      <c r="E3" s="840"/>
      <c r="F3" s="840"/>
      <c r="G3" s="840"/>
      <c r="H3" s="2388" t="s">
        <v>610</v>
      </c>
      <c r="I3" s="2388"/>
      <c r="J3" s="2388"/>
      <c r="K3" s="840"/>
    </row>
    <row r="4" spans="1:13" ht="20.100000000000001" customHeight="1" x14ac:dyDescent="0.15">
      <c r="A4" s="840"/>
      <c r="B4" s="840"/>
      <c r="C4" s="840"/>
      <c r="D4" s="840"/>
      <c r="E4" s="840"/>
      <c r="F4" s="840"/>
      <c r="G4" s="840"/>
      <c r="H4" s="841"/>
      <c r="I4" s="841"/>
      <c r="J4" s="841"/>
      <c r="K4" s="840"/>
    </row>
    <row r="5" spans="1:13" ht="20.100000000000001" customHeight="1" x14ac:dyDescent="0.15">
      <c r="A5" s="2389" t="s">
        <v>1301</v>
      </c>
      <c r="B5" s="2389"/>
      <c r="C5" s="2389"/>
      <c r="D5" s="2389"/>
      <c r="E5" s="2389"/>
      <c r="F5" s="2389"/>
      <c r="G5" s="2389"/>
      <c r="H5" s="2389"/>
      <c r="I5" s="2389"/>
      <c r="J5" s="2389"/>
      <c r="K5" s="840"/>
    </row>
    <row r="6" spans="1:13" ht="20.100000000000001" customHeight="1" x14ac:dyDescent="0.15">
      <c r="A6" s="843"/>
      <c r="B6" s="843"/>
      <c r="C6" s="843"/>
      <c r="D6" s="843"/>
      <c r="E6" s="843"/>
      <c r="F6" s="843"/>
      <c r="G6" s="843"/>
      <c r="H6" s="843"/>
      <c r="I6" s="843"/>
      <c r="J6" s="843"/>
      <c r="K6" s="840"/>
    </row>
    <row r="7" spans="1:13" ht="39.950000000000003" customHeight="1" x14ac:dyDescent="0.15">
      <c r="A7" s="844" t="s">
        <v>1156</v>
      </c>
      <c r="B7" s="2390"/>
      <c r="C7" s="2391"/>
      <c r="D7" s="2391"/>
      <c r="E7" s="2391"/>
      <c r="F7" s="2391"/>
      <c r="G7" s="2391"/>
      <c r="H7" s="2391"/>
      <c r="I7" s="2391"/>
      <c r="J7" s="2392"/>
      <c r="K7" s="840"/>
    </row>
    <row r="8" spans="1:13" ht="39.950000000000003" customHeight="1" x14ac:dyDescent="0.15">
      <c r="A8" s="845" t="s">
        <v>54</v>
      </c>
      <c r="B8" s="2385" t="s">
        <v>1302</v>
      </c>
      <c r="C8" s="2393"/>
      <c r="D8" s="2393"/>
      <c r="E8" s="2393"/>
      <c r="F8" s="2393"/>
      <c r="G8" s="2393"/>
      <c r="H8" s="2393"/>
      <c r="I8" s="2393"/>
      <c r="J8" s="2386"/>
      <c r="K8" s="840"/>
    </row>
    <row r="9" spans="1:13" ht="19.5" customHeight="1" x14ac:dyDescent="0.15">
      <c r="A9" s="2382" t="s">
        <v>1303</v>
      </c>
      <c r="B9" s="846"/>
      <c r="C9" s="847"/>
      <c r="D9" s="847"/>
      <c r="E9" s="847"/>
      <c r="F9" s="847"/>
      <c r="G9" s="847"/>
      <c r="H9" s="847"/>
      <c r="I9" s="847"/>
      <c r="J9" s="848"/>
      <c r="K9" s="840"/>
    </row>
    <row r="10" spans="1:13" ht="33" customHeight="1" x14ac:dyDescent="0.15">
      <c r="A10" s="2383"/>
      <c r="B10" s="849"/>
      <c r="C10" s="850"/>
      <c r="D10" s="2385" t="s">
        <v>169</v>
      </c>
      <c r="E10" s="2386"/>
      <c r="F10" s="2385" t="s">
        <v>170</v>
      </c>
      <c r="G10" s="2386"/>
      <c r="H10" s="2385" t="s">
        <v>75</v>
      </c>
      <c r="I10" s="2386"/>
      <c r="J10" s="851"/>
      <c r="K10" s="840"/>
    </row>
    <row r="11" spans="1:13" ht="33" customHeight="1" thickBot="1" x14ac:dyDescent="0.2">
      <c r="A11" s="2383"/>
      <c r="B11" s="849"/>
      <c r="C11" s="850" t="s">
        <v>171</v>
      </c>
      <c r="D11" s="852"/>
      <c r="E11" s="853" t="s">
        <v>172</v>
      </c>
      <c r="F11" s="854"/>
      <c r="G11" s="853" t="s">
        <v>172</v>
      </c>
      <c r="H11" s="855">
        <f>D11+F11</f>
        <v>0</v>
      </c>
      <c r="I11" s="856" t="s">
        <v>172</v>
      </c>
      <c r="J11" s="851"/>
      <c r="K11" s="840"/>
      <c r="M11" s="857"/>
    </row>
    <row r="12" spans="1:13" ht="33" customHeight="1" thickTop="1" thickBot="1" x14ac:dyDescent="0.2">
      <c r="A12" s="2383"/>
      <c r="B12" s="858"/>
      <c r="C12" s="859" t="s">
        <v>173</v>
      </c>
      <c r="D12" s="860"/>
      <c r="E12" s="853" t="s">
        <v>172</v>
      </c>
      <c r="F12" s="854"/>
      <c r="G12" s="861" t="s">
        <v>172</v>
      </c>
      <c r="H12" s="862">
        <f>D12+F12</f>
        <v>0</v>
      </c>
      <c r="I12" s="863" t="s">
        <v>172</v>
      </c>
      <c r="J12" s="864"/>
      <c r="K12" s="840"/>
    </row>
    <row r="13" spans="1:13" ht="19.5" customHeight="1" thickTop="1" x14ac:dyDescent="0.15">
      <c r="A13" s="2384"/>
      <c r="B13" s="865"/>
      <c r="C13" s="847"/>
      <c r="D13" s="847"/>
      <c r="E13" s="847"/>
      <c r="F13" s="847"/>
      <c r="G13" s="847"/>
      <c r="H13" s="866"/>
      <c r="I13" s="866"/>
      <c r="J13" s="867"/>
      <c r="K13" s="840"/>
    </row>
    <row r="14" spans="1:13" ht="17.25" customHeight="1" x14ac:dyDescent="0.15">
      <c r="A14" s="2382" t="s">
        <v>1304</v>
      </c>
      <c r="B14" s="846"/>
      <c r="C14" s="868"/>
      <c r="D14" s="868"/>
      <c r="E14" s="868"/>
      <c r="F14" s="868"/>
      <c r="G14" s="868"/>
      <c r="H14" s="868"/>
      <c r="I14" s="868"/>
      <c r="J14" s="869"/>
      <c r="K14" s="840"/>
    </row>
    <row r="15" spans="1:13" ht="42" customHeight="1" x14ac:dyDescent="0.15">
      <c r="A15" s="2383"/>
      <c r="B15" s="870" t="s">
        <v>174</v>
      </c>
      <c r="C15" s="840" t="s">
        <v>175</v>
      </c>
      <c r="D15" s="840"/>
      <c r="E15" s="840"/>
      <c r="F15" s="840"/>
      <c r="G15" s="2385"/>
      <c r="H15" s="2386"/>
      <c r="I15" s="840" t="s">
        <v>35</v>
      </c>
      <c r="J15" s="871"/>
      <c r="K15" s="840"/>
    </row>
    <row r="16" spans="1:13" ht="17.25" customHeight="1" x14ac:dyDescent="0.15">
      <c r="A16" s="2384"/>
      <c r="B16" s="872"/>
      <c r="C16" s="873"/>
      <c r="D16" s="873"/>
      <c r="E16" s="873"/>
      <c r="F16" s="873"/>
      <c r="G16" s="873"/>
      <c r="H16" s="873"/>
      <c r="I16" s="873"/>
      <c r="J16" s="874"/>
      <c r="K16" s="840"/>
    </row>
    <row r="17" spans="1:12" x14ac:dyDescent="0.15">
      <c r="A17" s="875"/>
      <c r="B17" s="875"/>
      <c r="C17" s="875"/>
      <c r="D17" s="875"/>
      <c r="E17" s="875"/>
      <c r="F17" s="875"/>
      <c r="G17" s="875"/>
      <c r="H17" s="875"/>
      <c r="I17" s="875"/>
      <c r="J17" s="875"/>
      <c r="K17" s="840"/>
    </row>
    <row r="18" spans="1:12" ht="27.75" customHeight="1" x14ac:dyDescent="0.15">
      <c r="A18" s="2387" t="s">
        <v>1305</v>
      </c>
      <c r="B18" s="2387"/>
      <c r="C18" s="2387"/>
      <c r="D18" s="2387"/>
      <c r="E18" s="2387"/>
      <c r="F18" s="2387"/>
      <c r="G18" s="2387"/>
      <c r="H18" s="2387"/>
      <c r="I18" s="2387"/>
      <c r="J18" s="2387"/>
      <c r="K18" s="876"/>
      <c r="L18" s="877"/>
    </row>
    <row r="19" spans="1:12" ht="7.5" customHeight="1" x14ac:dyDescent="0.15">
      <c r="A19" s="2387"/>
      <c r="B19" s="2387"/>
      <c r="C19" s="2387"/>
      <c r="D19" s="2387"/>
      <c r="E19" s="2387"/>
      <c r="F19" s="2387"/>
      <c r="G19" s="2387"/>
      <c r="H19" s="2387"/>
      <c r="I19" s="2387"/>
      <c r="J19" s="2387"/>
      <c r="K19" s="840"/>
    </row>
    <row r="20" spans="1:12" x14ac:dyDescent="0.15">
      <c r="A20" s="877"/>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9"/>
  <printOptions horizontalCentered="1"/>
  <pageMargins left="0.78740157480314965" right="0" top="0" bottom="0" header="0" footer="0"/>
  <pageSetup paperSize="9" orientation="portrait" horizontalDpi="4294967293"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FFBF4-720F-4FB0-8300-E59360C6E49E}">
  <sheetPr>
    <pageSetUpPr fitToPage="1"/>
  </sheetPr>
  <dimension ref="A1:Y43"/>
  <sheetViews>
    <sheetView view="pageBreakPreview" zoomScale="70" zoomScaleNormal="86" zoomScaleSheetLayoutView="70" workbookViewId="0">
      <selection activeCell="B4" sqref="B4:J4"/>
    </sheetView>
  </sheetViews>
  <sheetFormatPr defaultRowHeight="13.5" x14ac:dyDescent="0.15"/>
  <cols>
    <col min="1" max="1" width="2.5" style="878" customWidth="1"/>
    <col min="2" max="2" width="18.25" style="878" customWidth="1"/>
    <col min="3" max="3" width="17.25" style="878" customWidth="1"/>
    <col min="4" max="4" width="18" style="878" customWidth="1"/>
    <col min="5" max="5" width="29.5" style="878" customWidth="1"/>
    <col min="6" max="6" width="5.125" style="878" customWidth="1"/>
    <col min="7" max="7" width="8.75" style="878" customWidth="1"/>
    <col min="8" max="8" width="16.375" style="878" customWidth="1"/>
    <col min="9" max="10" width="16.125" style="878" customWidth="1"/>
    <col min="11" max="11" width="2.125" style="878" customWidth="1"/>
    <col min="12" max="260" width="9" style="878"/>
    <col min="261" max="261" width="20.125" style="878" customWidth="1"/>
    <col min="262" max="262" width="18.875" style="878" customWidth="1"/>
    <col min="263" max="263" width="8.875" style="878" customWidth="1"/>
    <col min="264" max="264" width="18.875" style="878" customWidth="1"/>
    <col min="265" max="265" width="12.625" style="878" customWidth="1"/>
    <col min="266" max="266" width="22.875" style="878" customWidth="1"/>
    <col min="267" max="516" width="9" style="878"/>
    <col min="517" max="517" width="20.125" style="878" customWidth="1"/>
    <col min="518" max="518" width="18.875" style="878" customWidth="1"/>
    <col min="519" max="519" width="8.875" style="878" customWidth="1"/>
    <col min="520" max="520" width="18.875" style="878" customWidth="1"/>
    <col min="521" max="521" width="12.625" style="878" customWidth="1"/>
    <col min="522" max="522" width="22.875" style="878" customWidth="1"/>
    <col min="523" max="772" width="9" style="878"/>
    <col min="773" max="773" width="20.125" style="878" customWidth="1"/>
    <col min="774" max="774" width="18.875" style="878" customWidth="1"/>
    <col min="775" max="775" width="8.875" style="878" customWidth="1"/>
    <col min="776" max="776" width="18.875" style="878" customWidth="1"/>
    <col min="777" max="777" width="12.625" style="878" customWidth="1"/>
    <col min="778" max="778" width="22.875" style="878" customWidth="1"/>
    <col min="779" max="1028" width="9" style="878"/>
    <col min="1029" max="1029" width="20.125" style="878" customWidth="1"/>
    <col min="1030" max="1030" width="18.875" style="878" customWidth="1"/>
    <col min="1031" max="1031" width="8.875" style="878" customWidth="1"/>
    <col min="1032" max="1032" width="18.875" style="878" customWidth="1"/>
    <col min="1033" max="1033" width="12.625" style="878" customWidth="1"/>
    <col min="1034" max="1034" width="22.875" style="878" customWidth="1"/>
    <col min="1035" max="1284" width="9" style="878"/>
    <col min="1285" max="1285" width="20.125" style="878" customWidth="1"/>
    <col min="1286" max="1286" width="18.875" style="878" customWidth="1"/>
    <col min="1287" max="1287" width="8.875" style="878" customWidth="1"/>
    <col min="1288" max="1288" width="18.875" style="878" customWidth="1"/>
    <col min="1289" max="1289" width="12.625" style="878" customWidth="1"/>
    <col min="1290" max="1290" width="22.875" style="878" customWidth="1"/>
    <col min="1291" max="1540" width="9" style="878"/>
    <col min="1541" max="1541" width="20.125" style="878" customWidth="1"/>
    <col min="1542" max="1542" width="18.875" style="878" customWidth="1"/>
    <col min="1543" max="1543" width="8.875" style="878" customWidth="1"/>
    <col min="1544" max="1544" width="18.875" style="878" customWidth="1"/>
    <col min="1545" max="1545" width="12.625" style="878" customWidth="1"/>
    <col min="1546" max="1546" width="22.875" style="878" customWidth="1"/>
    <col min="1547" max="1796" width="9" style="878"/>
    <col min="1797" max="1797" width="20.125" style="878" customWidth="1"/>
    <col min="1798" max="1798" width="18.875" style="878" customWidth="1"/>
    <col min="1799" max="1799" width="8.875" style="878" customWidth="1"/>
    <col min="1800" max="1800" width="18.875" style="878" customWidth="1"/>
    <col min="1801" max="1801" width="12.625" style="878" customWidth="1"/>
    <col min="1802" max="1802" width="22.875" style="878" customWidth="1"/>
    <col min="1803" max="2052" width="9" style="878"/>
    <col min="2053" max="2053" width="20.125" style="878" customWidth="1"/>
    <col min="2054" max="2054" width="18.875" style="878" customWidth="1"/>
    <col min="2055" max="2055" width="8.875" style="878" customWidth="1"/>
    <col min="2056" max="2056" width="18.875" style="878" customWidth="1"/>
    <col min="2057" max="2057" width="12.625" style="878" customWidth="1"/>
    <col min="2058" max="2058" width="22.875" style="878" customWidth="1"/>
    <col min="2059" max="2308" width="9" style="878"/>
    <col min="2309" max="2309" width="20.125" style="878" customWidth="1"/>
    <col min="2310" max="2310" width="18.875" style="878" customWidth="1"/>
    <col min="2311" max="2311" width="8.875" style="878" customWidth="1"/>
    <col min="2312" max="2312" width="18.875" style="878" customWidth="1"/>
    <col min="2313" max="2313" width="12.625" style="878" customWidth="1"/>
    <col min="2314" max="2314" width="22.875" style="878" customWidth="1"/>
    <col min="2315" max="2564" width="9" style="878"/>
    <col min="2565" max="2565" width="20.125" style="878" customWidth="1"/>
    <col min="2566" max="2566" width="18.875" style="878" customWidth="1"/>
    <col min="2567" max="2567" width="8.875" style="878" customWidth="1"/>
    <col min="2568" max="2568" width="18.875" style="878" customWidth="1"/>
    <col min="2569" max="2569" width="12.625" style="878" customWidth="1"/>
    <col min="2570" max="2570" width="22.875" style="878" customWidth="1"/>
    <col min="2571" max="2820" width="9" style="878"/>
    <col min="2821" max="2821" width="20.125" style="878" customWidth="1"/>
    <col min="2822" max="2822" width="18.875" style="878" customWidth="1"/>
    <col min="2823" max="2823" width="8.875" style="878" customWidth="1"/>
    <col min="2824" max="2824" width="18.875" style="878" customWidth="1"/>
    <col min="2825" max="2825" width="12.625" style="878" customWidth="1"/>
    <col min="2826" max="2826" width="22.875" style="878" customWidth="1"/>
    <col min="2827" max="3076" width="9" style="878"/>
    <col min="3077" max="3077" width="20.125" style="878" customWidth="1"/>
    <col min="3078" max="3078" width="18.875" style="878" customWidth="1"/>
    <col min="3079" max="3079" width="8.875" style="878" customWidth="1"/>
    <col min="3080" max="3080" width="18.875" style="878" customWidth="1"/>
    <col min="3081" max="3081" width="12.625" style="878" customWidth="1"/>
    <col min="3082" max="3082" width="22.875" style="878" customWidth="1"/>
    <col min="3083" max="3332" width="9" style="878"/>
    <col min="3333" max="3333" width="20.125" style="878" customWidth="1"/>
    <col min="3334" max="3334" width="18.875" style="878" customWidth="1"/>
    <col min="3335" max="3335" width="8.875" style="878" customWidth="1"/>
    <col min="3336" max="3336" width="18.875" style="878" customWidth="1"/>
    <col min="3337" max="3337" width="12.625" style="878" customWidth="1"/>
    <col min="3338" max="3338" width="22.875" style="878" customWidth="1"/>
    <col min="3339" max="3588" width="9" style="878"/>
    <col min="3589" max="3589" width="20.125" style="878" customWidth="1"/>
    <col min="3590" max="3590" width="18.875" style="878" customWidth="1"/>
    <col min="3591" max="3591" width="8.875" style="878" customWidth="1"/>
    <col min="3592" max="3592" width="18.875" style="878" customWidth="1"/>
    <col min="3593" max="3593" width="12.625" style="878" customWidth="1"/>
    <col min="3594" max="3594" width="22.875" style="878" customWidth="1"/>
    <col min="3595" max="3844" width="9" style="878"/>
    <col min="3845" max="3845" width="20.125" style="878" customWidth="1"/>
    <col min="3846" max="3846" width="18.875" style="878" customWidth="1"/>
    <col min="3847" max="3847" width="8.875" style="878" customWidth="1"/>
    <col min="3848" max="3848" width="18.875" style="878" customWidth="1"/>
    <col min="3849" max="3849" width="12.625" style="878" customWidth="1"/>
    <col min="3850" max="3850" width="22.875" style="878" customWidth="1"/>
    <col min="3851" max="4100" width="9" style="878"/>
    <col min="4101" max="4101" width="20.125" style="878" customWidth="1"/>
    <col min="4102" max="4102" width="18.875" style="878" customWidth="1"/>
    <col min="4103" max="4103" width="8.875" style="878" customWidth="1"/>
    <col min="4104" max="4104" width="18.875" style="878" customWidth="1"/>
    <col min="4105" max="4105" width="12.625" style="878" customWidth="1"/>
    <col min="4106" max="4106" width="22.875" style="878" customWidth="1"/>
    <col min="4107" max="4356" width="9" style="878"/>
    <col min="4357" max="4357" width="20.125" style="878" customWidth="1"/>
    <col min="4358" max="4358" width="18.875" style="878" customWidth="1"/>
    <col min="4359" max="4359" width="8.875" style="878" customWidth="1"/>
    <col min="4360" max="4360" width="18.875" style="878" customWidth="1"/>
    <col min="4361" max="4361" width="12.625" style="878" customWidth="1"/>
    <col min="4362" max="4362" width="22.875" style="878" customWidth="1"/>
    <col min="4363" max="4612" width="9" style="878"/>
    <col min="4613" max="4613" width="20.125" style="878" customWidth="1"/>
    <col min="4614" max="4614" width="18.875" style="878" customWidth="1"/>
    <col min="4615" max="4615" width="8.875" style="878" customWidth="1"/>
    <col min="4616" max="4616" width="18.875" style="878" customWidth="1"/>
    <col min="4617" max="4617" width="12.625" style="878" customWidth="1"/>
    <col min="4618" max="4618" width="22.875" style="878" customWidth="1"/>
    <col min="4619" max="4868" width="9" style="878"/>
    <col min="4869" max="4869" width="20.125" style="878" customWidth="1"/>
    <col min="4870" max="4870" width="18.875" style="878" customWidth="1"/>
    <col min="4871" max="4871" width="8.875" style="878" customWidth="1"/>
    <col min="4872" max="4872" width="18.875" style="878" customWidth="1"/>
    <col min="4873" max="4873" width="12.625" style="878" customWidth="1"/>
    <col min="4874" max="4874" width="22.875" style="878" customWidth="1"/>
    <col min="4875" max="5124" width="9" style="878"/>
    <col min="5125" max="5125" width="20.125" style="878" customWidth="1"/>
    <col min="5126" max="5126" width="18.875" style="878" customWidth="1"/>
    <col min="5127" max="5127" width="8.875" style="878" customWidth="1"/>
    <col min="5128" max="5128" width="18.875" style="878" customWidth="1"/>
    <col min="5129" max="5129" width="12.625" style="878" customWidth="1"/>
    <col min="5130" max="5130" width="22.875" style="878" customWidth="1"/>
    <col min="5131" max="5380" width="9" style="878"/>
    <col min="5381" max="5381" width="20.125" style="878" customWidth="1"/>
    <col min="5382" max="5382" width="18.875" style="878" customWidth="1"/>
    <col min="5383" max="5383" width="8.875" style="878" customWidth="1"/>
    <col min="5384" max="5384" width="18.875" style="878" customWidth="1"/>
    <col min="5385" max="5385" width="12.625" style="878" customWidth="1"/>
    <col min="5386" max="5386" width="22.875" style="878" customWidth="1"/>
    <col min="5387" max="5636" width="9" style="878"/>
    <col min="5637" max="5637" width="20.125" style="878" customWidth="1"/>
    <col min="5638" max="5638" width="18.875" style="878" customWidth="1"/>
    <col min="5639" max="5639" width="8.875" style="878" customWidth="1"/>
    <col min="5640" max="5640" width="18.875" style="878" customWidth="1"/>
    <col min="5641" max="5641" width="12.625" style="878" customWidth="1"/>
    <col min="5642" max="5642" width="22.875" style="878" customWidth="1"/>
    <col min="5643" max="5892" width="9" style="878"/>
    <col min="5893" max="5893" width="20.125" style="878" customWidth="1"/>
    <col min="5894" max="5894" width="18.875" style="878" customWidth="1"/>
    <col min="5895" max="5895" width="8.875" style="878" customWidth="1"/>
    <col min="5896" max="5896" width="18.875" style="878" customWidth="1"/>
    <col min="5897" max="5897" width="12.625" style="878" customWidth="1"/>
    <col min="5898" max="5898" width="22.875" style="878" customWidth="1"/>
    <col min="5899" max="6148" width="9" style="878"/>
    <col min="6149" max="6149" width="20.125" style="878" customWidth="1"/>
    <col min="6150" max="6150" width="18.875" style="878" customWidth="1"/>
    <col min="6151" max="6151" width="8.875" style="878" customWidth="1"/>
    <col min="6152" max="6152" width="18.875" style="878" customWidth="1"/>
    <col min="6153" max="6153" width="12.625" style="878" customWidth="1"/>
    <col min="6154" max="6154" width="22.875" style="878" customWidth="1"/>
    <col min="6155" max="6404" width="9" style="878"/>
    <col min="6405" max="6405" width="20.125" style="878" customWidth="1"/>
    <col min="6406" max="6406" width="18.875" style="878" customWidth="1"/>
    <col min="6407" max="6407" width="8.875" style="878" customWidth="1"/>
    <col min="6408" max="6408" width="18.875" style="878" customWidth="1"/>
    <col min="6409" max="6409" width="12.625" style="878" customWidth="1"/>
    <col min="6410" max="6410" width="22.875" style="878" customWidth="1"/>
    <col min="6411" max="6660" width="9" style="878"/>
    <col min="6661" max="6661" width="20.125" style="878" customWidth="1"/>
    <col min="6662" max="6662" width="18.875" style="878" customWidth="1"/>
    <col min="6663" max="6663" width="8.875" style="878" customWidth="1"/>
    <col min="6664" max="6664" width="18.875" style="878" customWidth="1"/>
    <col min="6665" max="6665" width="12.625" style="878" customWidth="1"/>
    <col min="6666" max="6666" width="22.875" style="878" customWidth="1"/>
    <col min="6667" max="6916" width="9" style="878"/>
    <col min="6917" max="6917" width="20.125" style="878" customWidth="1"/>
    <col min="6918" max="6918" width="18.875" style="878" customWidth="1"/>
    <col min="6919" max="6919" width="8.875" style="878" customWidth="1"/>
    <col min="6920" max="6920" width="18.875" style="878" customWidth="1"/>
    <col min="6921" max="6921" width="12.625" style="878" customWidth="1"/>
    <col min="6922" max="6922" width="22.875" style="878" customWidth="1"/>
    <col min="6923" max="7172" width="9" style="878"/>
    <col min="7173" max="7173" width="20.125" style="878" customWidth="1"/>
    <col min="7174" max="7174" width="18.875" style="878" customWidth="1"/>
    <col min="7175" max="7175" width="8.875" style="878" customWidth="1"/>
    <col min="7176" max="7176" width="18.875" style="878" customWidth="1"/>
    <col min="7177" max="7177" width="12.625" style="878" customWidth="1"/>
    <col min="7178" max="7178" width="22.875" style="878" customWidth="1"/>
    <col min="7179" max="7428" width="9" style="878"/>
    <col min="7429" max="7429" width="20.125" style="878" customWidth="1"/>
    <col min="7430" max="7430" width="18.875" style="878" customWidth="1"/>
    <col min="7431" max="7431" width="8.875" style="878" customWidth="1"/>
    <col min="7432" max="7432" width="18.875" style="878" customWidth="1"/>
    <col min="7433" max="7433" width="12.625" style="878" customWidth="1"/>
    <col min="7434" max="7434" width="22.875" style="878" customWidth="1"/>
    <col min="7435" max="7684" width="9" style="878"/>
    <col min="7685" max="7685" width="20.125" style="878" customWidth="1"/>
    <col min="7686" max="7686" width="18.875" style="878" customWidth="1"/>
    <col min="7687" max="7687" width="8.875" style="878" customWidth="1"/>
    <col min="7688" max="7688" width="18.875" style="878" customWidth="1"/>
    <col min="7689" max="7689" width="12.625" style="878" customWidth="1"/>
    <col min="7690" max="7690" width="22.875" style="878" customWidth="1"/>
    <col min="7691" max="7940" width="9" style="878"/>
    <col min="7941" max="7941" width="20.125" style="878" customWidth="1"/>
    <col min="7942" max="7942" width="18.875" style="878" customWidth="1"/>
    <col min="7943" max="7943" width="8.875" style="878" customWidth="1"/>
    <col min="7944" max="7944" width="18.875" style="878" customWidth="1"/>
    <col min="7945" max="7945" width="12.625" style="878" customWidth="1"/>
    <col min="7946" max="7946" width="22.875" style="878" customWidth="1"/>
    <col min="7947" max="8196" width="9" style="878"/>
    <col min="8197" max="8197" width="20.125" style="878" customWidth="1"/>
    <col min="8198" max="8198" width="18.875" style="878" customWidth="1"/>
    <col min="8199" max="8199" width="8.875" style="878" customWidth="1"/>
    <col min="8200" max="8200" width="18.875" style="878" customWidth="1"/>
    <col min="8201" max="8201" width="12.625" style="878" customWidth="1"/>
    <col min="8202" max="8202" width="22.875" style="878" customWidth="1"/>
    <col min="8203" max="8452" width="9" style="878"/>
    <col min="8453" max="8453" width="20.125" style="878" customWidth="1"/>
    <col min="8454" max="8454" width="18.875" style="878" customWidth="1"/>
    <col min="8455" max="8455" width="8.875" style="878" customWidth="1"/>
    <col min="8456" max="8456" width="18.875" style="878" customWidth="1"/>
    <col min="8457" max="8457" width="12.625" style="878" customWidth="1"/>
    <col min="8458" max="8458" width="22.875" style="878" customWidth="1"/>
    <col min="8459" max="8708" width="9" style="878"/>
    <col min="8709" max="8709" width="20.125" style="878" customWidth="1"/>
    <col min="8710" max="8710" width="18.875" style="878" customWidth="1"/>
    <col min="8711" max="8711" width="8.875" style="878" customWidth="1"/>
    <col min="8712" max="8712" width="18.875" style="878" customWidth="1"/>
    <col min="8713" max="8713" width="12.625" style="878" customWidth="1"/>
    <col min="8714" max="8714" width="22.875" style="878" customWidth="1"/>
    <col min="8715" max="8964" width="9" style="878"/>
    <col min="8965" max="8965" width="20.125" style="878" customWidth="1"/>
    <col min="8966" max="8966" width="18.875" style="878" customWidth="1"/>
    <col min="8967" max="8967" width="8.875" style="878" customWidth="1"/>
    <col min="8968" max="8968" width="18.875" style="878" customWidth="1"/>
    <col min="8969" max="8969" width="12.625" style="878" customWidth="1"/>
    <col min="8970" max="8970" width="22.875" style="878" customWidth="1"/>
    <col min="8971" max="9220" width="9" style="878"/>
    <col min="9221" max="9221" width="20.125" style="878" customWidth="1"/>
    <col min="9222" max="9222" width="18.875" style="878" customWidth="1"/>
    <col min="9223" max="9223" width="8.875" style="878" customWidth="1"/>
    <col min="9224" max="9224" width="18.875" style="878" customWidth="1"/>
    <col min="9225" max="9225" width="12.625" style="878" customWidth="1"/>
    <col min="9226" max="9226" width="22.875" style="878" customWidth="1"/>
    <col min="9227" max="9476" width="9" style="878"/>
    <col min="9477" max="9477" width="20.125" style="878" customWidth="1"/>
    <col min="9478" max="9478" width="18.875" style="878" customWidth="1"/>
    <col min="9479" max="9479" width="8.875" style="878" customWidth="1"/>
    <col min="9480" max="9480" width="18.875" style="878" customWidth="1"/>
    <col min="9481" max="9481" width="12.625" style="878" customWidth="1"/>
    <col min="9482" max="9482" width="22.875" style="878" customWidth="1"/>
    <col min="9483" max="9732" width="9" style="878"/>
    <col min="9733" max="9733" width="20.125" style="878" customWidth="1"/>
    <col min="9734" max="9734" width="18.875" style="878" customWidth="1"/>
    <col min="9735" max="9735" width="8.875" style="878" customWidth="1"/>
    <col min="9736" max="9736" width="18.875" style="878" customWidth="1"/>
    <col min="9737" max="9737" width="12.625" style="878" customWidth="1"/>
    <col min="9738" max="9738" width="22.875" style="878" customWidth="1"/>
    <col min="9739" max="9988" width="9" style="878"/>
    <col min="9989" max="9989" width="20.125" style="878" customWidth="1"/>
    <col min="9990" max="9990" width="18.875" style="878" customWidth="1"/>
    <col min="9991" max="9991" width="8.875" style="878" customWidth="1"/>
    <col min="9992" max="9992" width="18.875" style="878" customWidth="1"/>
    <col min="9993" max="9993" width="12.625" style="878" customWidth="1"/>
    <col min="9994" max="9994" width="22.875" style="878" customWidth="1"/>
    <col min="9995" max="10244" width="9" style="878"/>
    <col min="10245" max="10245" width="20.125" style="878" customWidth="1"/>
    <col min="10246" max="10246" width="18.875" style="878" customWidth="1"/>
    <col min="10247" max="10247" width="8.875" style="878" customWidth="1"/>
    <col min="10248" max="10248" width="18.875" style="878" customWidth="1"/>
    <col min="10249" max="10249" width="12.625" style="878" customWidth="1"/>
    <col min="10250" max="10250" width="22.875" style="878" customWidth="1"/>
    <col min="10251" max="10500" width="9" style="878"/>
    <col min="10501" max="10501" width="20.125" style="878" customWidth="1"/>
    <col min="10502" max="10502" width="18.875" style="878" customWidth="1"/>
    <col min="10503" max="10503" width="8.875" style="878" customWidth="1"/>
    <col min="10504" max="10504" width="18.875" style="878" customWidth="1"/>
    <col min="10505" max="10505" width="12.625" style="878" customWidth="1"/>
    <col min="10506" max="10506" width="22.875" style="878" customWidth="1"/>
    <col min="10507" max="10756" width="9" style="878"/>
    <col min="10757" max="10757" width="20.125" style="878" customWidth="1"/>
    <col min="10758" max="10758" width="18.875" style="878" customWidth="1"/>
    <col min="10759" max="10759" width="8.875" style="878" customWidth="1"/>
    <col min="10760" max="10760" width="18.875" style="878" customWidth="1"/>
    <col min="10761" max="10761" width="12.625" style="878" customWidth="1"/>
    <col min="10762" max="10762" width="22.875" style="878" customWidth="1"/>
    <col min="10763" max="11012" width="9" style="878"/>
    <col min="11013" max="11013" width="20.125" style="878" customWidth="1"/>
    <col min="11014" max="11014" width="18.875" style="878" customWidth="1"/>
    <col min="11015" max="11015" width="8.875" style="878" customWidth="1"/>
    <col min="11016" max="11016" width="18.875" style="878" customWidth="1"/>
    <col min="11017" max="11017" width="12.625" style="878" customWidth="1"/>
    <col min="11018" max="11018" width="22.875" style="878" customWidth="1"/>
    <col min="11019" max="11268" width="9" style="878"/>
    <col min="11269" max="11269" width="20.125" style="878" customWidth="1"/>
    <col min="11270" max="11270" width="18.875" style="878" customWidth="1"/>
    <col min="11271" max="11271" width="8.875" style="878" customWidth="1"/>
    <col min="11272" max="11272" width="18.875" style="878" customWidth="1"/>
    <col min="11273" max="11273" width="12.625" style="878" customWidth="1"/>
    <col min="11274" max="11274" width="22.875" style="878" customWidth="1"/>
    <col min="11275" max="11524" width="9" style="878"/>
    <col min="11525" max="11525" width="20.125" style="878" customWidth="1"/>
    <col min="11526" max="11526" width="18.875" style="878" customWidth="1"/>
    <col min="11527" max="11527" width="8.875" style="878" customWidth="1"/>
    <col min="11528" max="11528" width="18.875" style="878" customWidth="1"/>
    <col min="11529" max="11529" width="12.625" style="878" customWidth="1"/>
    <col min="11530" max="11530" width="22.875" style="878" customWidth="1"/>
    <col min="11531" max="11780" width="9" style="878"/>
    <col min="11781" max="11781" width="20.125" style="878" customWidth="1"/>
    <col min="11782" max="11782" width="18.875" style="878" customWidth="1"/>
    <col min="11783" max="11783" width="8.875" style="878" customWidth="1"/>
    <col min="11784" max="11784" width="18.875" style="878" customWidth="1"/>
    <col min="11785" max="11785" width="12.625" style="878" customWidth="1"/>
    <col min="11786" max="11786" width="22.875" style="878" customWidth="1"/>
    <col min="11787" max="12036" width="9" style="878"/>
    <col min="12037" max="12037" width="20.125" style="878" customWidth="1"/>
    <col min="12038" max="12038" width="18.875" style="878" customWidth="1"/>
    <col min="12039" max="12039" width="8.875" style="878" customWidth="1"/>
    <col min="12040" max="12040" width="18.875" style="878" customWidth="1"/>
    <col min="12041" max="12041" width="12.625" style="878" customWidth="1"/>
    <col min="12042" max="12042" width="22.875" style="878" customWidth="1"/>
    <col min="12043" max="12292" width="9" style="878"/>
    <col min="12293" max="12293" width="20.125" style="878" customWidth="1"/>
    <col min="12294" max="12294" width="18.875" style="878" customWidth="1"/>
    <col min="12295" max="12295" width="8.875" style="878" customWidth="1"/>
    <col min="12296" max="12296" width="18.875" style="878" customWidth="1"/>
    <col min="12297" max="12297" width="12.625" style="878" customWidth="1"/>
    <col min="12298" max="12298" width="22.875" style="878" customWidth="1"/>
    <col min="12299" max="12548" width="9" style="878"/>
    <col min="12549" max="12549" width="20.125" style="878" customWidth="1"/>
    <col min="12550" max="12550" width="18.875" style="878" customWidth="1"/>
    <col min="12551" max="12551" width="8.875" style="878" customWidth="1"/>
    <col min="12552" max="12552" width="18.875" style="878" customWidth="1"/>
    <col min="12553" max="12553" width="12.625" style="878" customWidth="1"/>
    <col min="12554" max="12554" width="22.875" style="878" customWidth="1"/>
    <col min="12555" max="12804" width="9" style="878"/>
    <col min="12805" max="12805" width="20.125" style="878" customWidth="1"/>
    <col min="12806" max="12806" width="18.875" style="878" customWidth="1"/>
    <col min="12807" max="12807" width="8.875" style="878" customWidth="1"/>
    <col min="12808" max="12808" width="18.875" style="878" customWidth="1"/>
    <col min="12809" max="12809" width="12.625" style="878" customWidth="1"/>
    <col min="12810" max="12810" width="22.875" style="878" customWidth="1"/>
    <col min="12811" max="13060" width="9" style="878"/>
    <col min="13061" max="13061" width="20.125" style="878" customWidth="1"/>
    <col min="13062" max="13062" width="18.875" style="878" customWidth="1"/>
    <col min="13063" max="13063" width="8.875" style="878" customWidth="1"/>
    <col min="13064" max="13064" width="18.875" style="878" customWidth="1"/>
    <col min="13065" max="13065" width="12.625" style="878" customWidth="1"/>
    <col min="13066" max="13066" width="22.875" style="878" customWidth="1"/>
    <col min="13067" max="13316" width="9" style="878"/>
    <col min="13317" max="13317" width="20.125" style="878" customWidth="1"/>
    <col min="13318" max="13318" width="18.875" style="878" customWidth="1"/>
    <col min="13319" max="13319" width="8.875" style="878" customWidth="1"/>
    <col min="13320" max="13320" width="18.875" style="878" customWidth="1"/>
    <col min="13321" max="13321" width="12.625" style="878" customWidth="1"/>
    <col min="13322" max="13322" width="22.875" style="878" customWidth="1"/>
    <col min="13323" max="13572" width="9" style="878"/>
    <col min="13573" max="13573" width="20.125" style="878" customWidth="1"/>
    <col min="13574" max="13574" width="18.875" style="878" customWidth="1"/>
    <col min="13575" max="13575" width="8.875" style="878" customWidth="1"/>
    <col min="13576" max="13576" width="18.875" style="878" customWidth="1"/>
    <col min="13577" max="13577" width="12.625" style="878" customWidth="1"/>
    <col min="13578" max="13578" width="22.875" style="878" customWidth="1"/>
    <col min="13579" max="13828" width="9" style="878"/>
    <col min="13829" max="13829" width="20.125" style="878" customWidth="1"/>
    <col min="13830" max="13830" width="18.875" style="878" customWidth="1"/>
    <col min="13831" max="13831" width="8.875" style="878" customWidth="1"/>
    <col min="13832" max="13832" width="18.875" style="878" customWidth="1"/>
    <col min="13833" max="13833" width="12.625" style="878" customWidth="1"/>
    <col min="13834" max="13834" width="22.875" style="878" customWidth="1"/>
    <col min="13835" max="14084" width="9" style="878"/>
    <col min="14085" max="14085" width="20.125" style="878" customWidth="1"/>
    <col min="14086" max="14086" width="18.875" style="878" customWidth="1"/>
    <col min="14087" max="14087" width="8.875" style="878" customWidth="1"/>
    <col min="14088" max="14088" width="18.875" style="878" customWidth="1"/>
    <col min="14089" max="14089" width="12.625" style="878" customWidth="1"/>
    <col min="14090" max="14090" width="22.875" style="878" customWidth="1"/>
    <col min="14091" max="14340" width="9" style="878"/>
    <col min="14341" max="14341" width="20.125" style="878" customWidth="1"/>
    <col min="14342" max="14342" width="18.875" style="878" customWidth="1"/>
    <col min="14343" max="14343" width="8.875" style="878" customWidth="1"/>
    <col min="14344" max="14344" width="18.875" style="878" customWidth="1"/>
    <col min="14345" max="14345" width="12.625" style="878" customWidth="1"/>
    <col min="14346" max="14346" width="22.875" style="878" customWidth="1"/>
    <col min="14347" max="14596" width="9" style="878"/>
    <col min="14597" max="14597" width="20.125" style="878" customWidth="1"/>
    <col min="14598" max="14598" width="18.875" style="878" customWidth="1"/>
    <col min="14599" max="14599" width="8.875" style="878" customWidth="1"/>
    <col min="14600" max="14600" width="18.875" style="878" customWidth="1"/>
    <col min="14601" max="14601" width="12.625" style="878" customWidth="1"/>
    <col min="14602" max="14602" width="22.875" style="878" customWidth="1"/>
    <col min="14603" max="14852" width="9" style="878"/>
    <col min="14853" max="14853" width="20.125" style="878" customWidth="1"/>
    <col min="14854" max="14854" width="18.875" style="878" customWidth="1"/>
    <col min="14855" max="14855" width="8.875" style="878" customWidth="1"/>
    <col min="14856" max="14856" width="18.875" style="878" customWidth="1"/>
    <col min="14857" max="14857" width="12.625" style="878" customWidth="1"/>
    <col min="14858" max="14858" width="22.875" style="878" customWidth="1"/>
    <col min="14859" max="15108" width="9" style="878"/>
    <col min="15109" max="15109" width="20.125" style="878" customWidth="1"/>
    <col min="15110" max="15110" width="18.875" style="878" customWidth="1"/>
    <col min="15111" max="15111" width="8.875" style="878" customWidth="1"/>
    <col min="15112" max="15112" width="18.875" style="878" customWidth="1"/>
    <col min="15113" max="15113" width="12.625" style="878" customWidth="1"/>
    <col min="15114" max="15114" width="22.875" style="878" customWidth="1"/>
    <col min="15115" max="15364" width="9" style="878"/>
    <col min="15365" max="15365" width="20.125" style="878" customWidth="1"/>
    <col min="15366" max="15366" width="18.875" style="878" customWidth="1"/>
    <col min="15367" max="15367" width="8.875" style="878" customWidth="1"/>
    <col min="15368" max="15368" width="18.875" style="878" customWidth="1"/>
    <col min="15369" max="15369" width="12.625" style="878" customWidth="1"/>
    <col min="15370" max="15370" width="22.875" style="878" customWidth="1"/>
    <col min="15371" max="15620" width="9" style="878"/>
    <col min="15621" max="15621" width="20.125" style="878" customWidth="1"/>
    <col min="15622" max="15622" width="18.875" style="878" customWidth="1"/>
    <col min="15623" max="15623" width="8.875" style="878" customWidth="1"/>
    <col min="15624" max="15624" width="18.875" style="878" customWidth="1"/>
    <col min="15625" max="15625" width="12.625" style="878" customWidth="1"/>
    <col min="15626" max="15626" width="22.875" style="878" customWidth="1"/>
    <col min="15627" max="15876" width="9" style="878"/>
    <col min="15877" max="15877" width="20.125" style="878" customWidth="1"/>
    <col min="15878" max="15878" width="18.875" style="878" customWidth="1"/>
    <col min="15879" max="15879" width="8.875" style="878" customWidth="1"/>
    <col min="15880" max="15880" width="18.875" style="878" customWidth="1"/>
    <col min="15881" max="15881" width="12.625" style="878" customWidth="1"/>
    <col min="15882" max="15882" width="22.875" style="878" customWidth="1"/>
    <col min="15883" max="16132" width="9" style="878"/>
    <col min="16133" max="16133" width="20.125" style="878" customWidth="1"/>
    <col min="16134" max="16134" width="18.875" style="878" customWidth="1"/>
    <col min="16135" max="16135" width="8.875" style="878" customWidth="1"/>
    <col min="16136" max="16136" width="18.875" style="878" customWidth="1"/>
    <col min="16137" max="16137" width="12.625" style="878" customWidth="1"/>
    <col min="16138" max="16138" width="22.875" style="878" customWidth="1"/>
    <col min="16139" max="16384" width="9" style="878"/>
  </cols>
  <sheetData>
    <row r="1" spans="1:25" ht="18.75" customHeight="1" x14ac:dyDescent="0.15">
      <c r="I1" s="2397"/>
      <c r="J1" s="2397"/>
    </row>
    <row r="2" spans="1:25" ht="18.75" customHeight="1" x14ac:dyDescent="0.15">
      <c r="B2" s="2398" t="s">
        <v>1306</v>
      </c>
      <c r="C2" s="2398"/>
      <c r="I2" s="2397" t="s">
        <v>728</v>
      </c>
      <c r="J2" s="2397"/>
    </row>
    <row r="3" spans="1:25" s="346" customFormat="1" x14ac:dyDescent="0.15">
      <c r="A3" s="879"/>
      <c r="B3" s="2398"/>
      <c r="C3" s="2398"/>
      <c r="R3" s="2399"/>
      <c r="S3" s="2399"/>
      <c r="T3" s="2399"/>
      <c r="U3" s="2399"/>
      <c r="V3" s="2399"/>
      <c r="W3" s="2399"/>
      <c r="X3" s="2399"/>
      <c r="Y3" s="2399"/>
    </row>
    <row r="4" spans="1:25" ht="32.25" customHeight="1" x14ac:dyDescent="0.15">
      <c r="B4" s="2400" t="s">
        <v>727</v>
      </c>
      <c r="C4" s="2400"/>
      <c r="D4" s="2400"/>
      <c r="E4" s="2400"/>
      <c r="F4" s="2400"/>
      <c r="G4" s="2400"/>
      <c r="H4" s="2400"/>
      <c r="I4" s="2400"/>
      <c r="J4" s="2400"/>
    </row>
    <row r="5" spans="1:25" ht="15" customHeight="1" thickBot="1" x14ac:dyDescent="0.2"/>
    <row r="6" spans="1:25" ht="36.75" customHeight="1" x14ac:dyDescent="0.15">
      <c r="A6" s="880"/>
      <c r="B6" s="345" t="s">
        <v>67</v>
      </c>
      <c r="C6" s="2394"/>
      <c r="D6" s="2395"/>
      <c r="E6" s="2395"/>
      <c r="F6" s="2395"/>
      <c r="G6" s="2395"/>
      <c r="H6" s="2395"/>
      <c r="I6" s="2395"/>
      <c r="J6" s="2396"/>
    </row>
    <row r="7" spans="1:25" ht="36.75" customHeight="1" thickBot="1" x14ac:dyDescent="0.2">
      <c r="A7" s="880"/>
      <c r="B7" s="344" t="s">
        <v>143</v>
      </c>
      <c r="C7" s="2401" t="s">
        <v>726</v>
      </c>
      <c r="D7" s="2402"/>
      <c r="E7" s="2402"/>
      <c r="F7" s="2402"/>
      <c r="G7" s="2402"/>
      <c r="H7" s="2402"/>
      <c r="I7" s="2402"/>
      <c r="J7" s="2403"/>
    </row>
    <row r="8" spans="1:25" ht="16.5" customHeight="1" x14ac:dyDescent="0.15">
      <c r="A8" s="880"/>
      <c r="B8" s="880"/>
      <c r="C8" s="880"/>
      <c r="D8" s="880"/>
      <c r="E8" s="880"/>
      <c r="F8" s="880"/>
      <c r="G8" s="880"/>
      <c r="H8" s="880"/>
      <c r="I8" s="880"/>
      <c r="J8" s="880"/>
    </row>
    <row r="9" spans="1:25" ht="16.5" customHeight="1" thickBot="1" x14ac:dyDescent="0.2">
      <c r="A9" s="880"/>
      <c r="B9" s="880" t="s">
        <v>725</v>
      </c>
      <c r="C9" s="880"/>
      <c r="D9" s="880"/>
      <c r="E9" s="880"/>
      <c r="F9" s="880"/>
      <c r="G9" s="880"/>
      <c r="H9" s="880"/>
      <c r="I9" s="880"/>
      <c r="J9" s="880"/>
    </row>
    <row r="10" spans="1:25" ht="80.25" customHeight="1" x14ac:dyDescent="0.15">
      <c r="A10" s="880"/>
      <c r="B10" s="2404" t="s">
        <v>724</v>
      </c>
      <c r="C10" s="2405"/>
      <c r="D10" s="2405"/>
      <c r="E10" s="2405"/>
      <c r="F10" s="2405"/>
      <c r="G10" s="2405"/>
      <c r="H10" s="2405"/>
      <c r="I10" s="2405"/>
      <c r="J10" s="2406"/>
    </row>
    <row r="11" spans="1:25" ht="21" customHeight="1" x14ac:dyDescent="0.15">
      <c r="A11" s="880"/>
      <c r="B11" s="2407" t="s">
        <v>723</v>
      </c>
      <c r="C11" s="2410" t="s">
        <v>1307</v>
      </c>
      <c r="D11" s="2411"/>
      <c r="E11" s="2412"/>
      <c r="F11" s="2419" t="s">
        <v>722</v>
      </c>
      <c r="G11" s="2421" t="s">
        <v>720</v>
      </c>
      <c r="H11" s="2176"/>
      <c r="I11" s="2176"/>
      <c r="J11" s="2422"/>
    </row>
    <row r="12" spans="1:25" ht="36.75" customHeight="1" x14ac:dyDescent="0.15">
      <c r="A12" s="880"/>
      <c r="B12" s="2408"/>
      <c r="C12" s="2413"/>
      <c r="D12" s="2414"/>
      <c r="E12" s="2415"/>
      <c r="F12" s="2420"/>
      <c r="G12" s="2413"/>
      <c r="H12" s="2414"/>
      <c r="I12" s="2414"/>
      <c r="J12" s="2423"/>
    </row>
    <row r="13" spans="1:25" ht="36.75" customHeight="1" x14ac:dyDescent="0.15">
      <c r="A13" s="880"/>
      <c r="B13" s="2408"/>
      <c r="C13" s="2413"/>
      <c r="D13" s="2414"/>
      <c r="E13" s="2415"/>
      <c r="F13" s="2420"/>
      <c r="G13" s="2195" t="s">
        <v>719</v>
      </c>
      <c r="H13" s="2195"/>
      <c r="I13" s="2195" t="s">
        <v>718</v>
      </c>
      <c r="J13" s="2424"/>
    </row>
    <row r="14" spans="1:25" ht="36.75" customHeight="1" x14ac:dyDescent="0.15">
      <c r="A14" s="880"/>
      <c r="B14" s="2408"/>
      <c r="C14" s="2413"/>
      <c r="D14" s="2414"/>
      <c r="E14" s="2415"/>
      <c r="F14" s="2420"/>
      <c r="G14" s="2425" t="s">
        <v>717</v>
      </c>
      <c r="H14" s="2425"/>
      <c r="I14" s="2195" t="s">
        <v>716</v>
      </c>
      <c r="J14" s="2424"/>
    </row>
    <row r="15" spans="1:25" ht="21" customHeight="1" x14ac:dyDescent="0.15">
      <c r="A15" s="880"/>
      <c r="B15" s="2408"/>
      <c r="C15" s="2413"/>
      <c r="D15" s="2414"/>
      <c r="E15" s="2415"/>
      <c r="F15" s="2419" t="s">
        <v>721</v>
      </c>
      <c r="G15" s="2421" t="s">
        <v>720</v>
      </c>
      <c r="H15" s="2176"/>
      <c r="I15" s="2176"/>
      <c r="J15" s="2422"/>
    </row>
    <row r="16" spans="1:25" ht="36.75" customHeight="1" x14ac:dyDescent="0.15">
      <c r="A16" s="880"/>
      <c r="B16" s="2408"/>
      <c r="C16" s="2413"/>
      <c r="D16" s="2414"/>
      <c r="E16" s="2415"/>
      <c r="F16" s="2420"/>
      <c r="G16" s="2413"/>
      <c r="H16" s="2414"/>
      <c r="I16" s="2414"/>
      <c r="J16" s="2423"/>
    </row>
    <row r="17" spans="1:10" ht="36.75" customHeight="1" x14ac:dyDescent="0.15">
      <c r="A17" s="880"/>
      <c r="B17" s="2408"/>
      <c r="C17" s="2413"/>
      <c r="D17" s="2414"/>
      <c r="E17" s="2415"/>
      <c r="F17" s="2420"/>
      <c r="G17" s="2195" t="s">
        <v>719</v>
      </c>
      <c r="H17" s="2195"/>
      <c r="I17" s="2195" t="s">
        <v>718</v>
      </c>
      <c r="J17" s="2424"/>
    </row>
    <row r="18" spans="1:10" ht="36.75" customHeight="1" x14ac:dyDescent="0.15">
      <c r="A18" s="880"/>
      <c r="B18" s="2409"/>
      <c r="C18" s="2416"/>
      <c r="D18" s="2417"/>
      <c r="E18" s="2418"/>
      <c r="F18" s="2426"/>
      <c r="G18" s="2425" t="s">
        <v>717</v>
      </c>
      <c r="H18" s="2425"/>
      <c r="I18" s="2195" t="s">
        <v>716</v>
      </c>
      <c r="J18" s="2424"/>
    </row>
    <row r="19" spans="1:10" ht="29.25" customHeight="1" x14ac:dyDescent="0.15">
      <c r="A19" s="880"/>
      <c r="B19" s="2427" t="s">
        <v>715</v>
      </c>
      <c r="C19" s="2429" t="s">
        <v>714</v>
      </c>
      <c r="D19" s="2430"/>
      <c r="E19" s="2431"/>
      <c r="F19" s="2435" t="s">
        <v>713</v>
      </c>
      <c r="G19" s="2430"/>
      <c r="H19" s="2430"/>
      <c r="I19" s="2429" t="s">
        <v>712</v>
      </c>
      <c r="J19" s="2436"/>
    </row>
    <row r="20" spans="1:10" ht="30.75" customHeight="1" thickBot="1" x14ac:dyDescent="0.2">
      <c r="A20" s="880"/>
      <c r="B20" s="2428"/>
      <c r="C20" s="2432"/>
      <c r="D20" s="2433"/>
      <c r="E20" s="2434"/>
      <c r="F20" s="2433"/>
      <c r="G20" s="2433"/>
      <c r="H20" s="2433"/>
      <c r="I20" s="2432"/>
      <c r="J20" s="2437"/>
    </row>
    <row r="21" spans="1:10" ht="30.75" customHeight="1" thickBot="1" x14ac:dyDescent="0.2">
      <c r="A21" s="880"/>
      <c r="B21" s="881" t="s">
        <v>711</v>
      </c>
      <c r="C21" s="880"/>
      <c r="D21" s="880"/>
      <c r="E21" s="882" t="str" cm="1">
        <f t="array" ref="E21">IF(AND(2&gt;=I23:I25,8&lt;=I23:I25),"規定されている定員を超過しています。","")</f>
        <v/>
      </c>
      <c r="F21" s="882"/>
      <c r="G21" s="882"/>
      <c r="H21" s="882"/>
      <c r="I21" s="880"/>
      <c r="J21" s="880"/>
    </row>
    <row r="22" spans="1:10" ht="46.5" customHeight="1" thickBot="1" x14ac:dyDescent="0.2">
      <c r="A22" s="880"/>
      <c r="B22" s="2438"/>
      <c r="C22" s="2439"/>
      <c r="D22" s="2440" t="s">
        <v>710</v>
      </c>
      <c r="E22" s="2441"/>
      <c r="F22" s="2441"/>
      <c r="G22" s="2441"/>
      <c r="H22" s="2442"/>
      <c r="I22" s="883" t="s">
        <v>709</v>
      </c>
      <c r="J22" s="884" t="s">
        <v>708</v>
      </c>
    </row>
    <row r="23" spans="1:10" ht="29.25" customHeight="1" x14ac:dyDescent="0.15">
      <c r="A23" s="880"/>
      <c r="B23" s="2443" t="s">
        <v>707</v>
      </c>
      <c r="C23" s="885" t="s">
        <v>703</v>
      </c>
      <c r="D23" s="2446"/>
      <c r="E23" s="2447"/>
      <c r="F23" s="2447"/>
      <c r="G23" s="2447"/>
      <c r="H23" s="2448"/>
      <c r="I23" s="886"/>
      <c r="J23" s="887"/>
    </row>
    <row r="24" spans="1:10" ht="29.25" customHeight="1" x14ac:dyDescent="0.15">
      <c r="A24" s="880"/>
      <c r="B24" s="2444"/>
      <c r="C24" s="888" t="s">
        <v>702</v>
      </c>
      <c r="D24" s="2449"/>
      <c r="E24" s="2450"/>
      <c r="F24" s="2450"/>
      <c r="G24" s="2450"/>
      <c r="H24" s="2451"/>
      <c r="I24" s="889"/>
      <c r="J24" s="890"/>
    </row>
    <row r="25" spans="1:10" ht="29.25" customHeight="1" thickBot="1" x14ac:dyDescent="0.2">
      <c r="A25" s="880"/>
      <c r="B25" s="2444"/>
      <c r="C25" s="891" t="s">
        <v>701</v>
      </c>
      <c r="D25" s="2452"/>
      <c r="E25" s="2453"/>
      <c r="F25" s="2453"/>
      <c r="G25" s="2453"/>
      <c r="H25" s="2454"/>
      <c r="I25" s="892"/>
      <c r="J25" s="893"/>
    </row>
    <row r="26" spans="1:10" ht="29.25" customHeight="1" thickBot="1" x14ac:dyDescent="0.2">
      <c r="A26" s="880"/>
      <c r="B26" s="2445"/>
      <c r="C26" s="2455" t="s">
        <v>700</v>
      </c>
      <c r="D26" s="2455"/>
      <c r="E26" s="2455"/>
      <c r="F26" s="2455"/>
      <c r="G26" s="2455"/>
      <c r="H26" s="2455"/>
      <c r="I26" s="894">
        <f>SUM(I23:I25)</f>
        <v>0</v>
      </c>
      <c r="J26" s="895">
        <f>SUM(J23:J25)</f>
        <v>0</v>
      </c>
    </row>
    <row r="27" spans="1:10" ht="29.25" customHeight="1" thickBot="1" x14ac:dyDescent="0.2">
      <c r="A27" s="880"/>
      <c r="B27" s="896"/>
      <c r="C27" s="896"/>
      <c r="D27" s="897"/>
      <c r="E27" s="897"/>
      <c r="F27" s="897"/>
      <c r="G27" s="897"/>
      <c r="H27" s="897"/>
      <c r="I27" s="343" t="str">
        <f>(IF(OR(I26&lt;=1,I26&gt;=8),"↑住居の定員が規定の定員数を満たしていません。",""))</f>
        <v>↑住居の定員が規定の定員数を満たしていません。</v>
      </c>
      <c r="J27" s="898"/>
    </row>
    <row r="28" spans="1:10" ht="29.25" customHeight="1" x14ac:dyDescent="0.15">
      <c r="A28" s="880"/>
      <c r="B28" s="2443" t="s">
        <v>706</v>
      </c>
      <c r="C28" s="899" t="s">
        <v>703</v>
      </c>
      <c r="D28" s="2446"/>
      <c r="E28" s="2447"/>
      <c r="F28" s="2447"/>
      <c r="G28" s="2447"/>
      <c r="H28" s="2448"/>
      <c r="I28" s="886"/>
      <c r="J28" s="887">
        <v>1</v>
      </c>
    </row>
    <row r="29" spans="1:10" ht="29.25" customHeight="1" x14ac:dyDescent="0.15">
      <c r="A29" s="880"/>
      <c r="B29" s="2444"/>
      <c r="C29" s="900" t="s">
        <v>702</v>
      </c>
      <c r="D29" s="2449"/>
      <c r="E29" s="2450"/>
      <c r="F29" s="2450"/>
      <c r="G29" s="2450"/>
      <c r="H29" s="2451"/>
      <c r="I29" s="889"/>
      <c r="J29" s="890"/>
    </row>
    <row r="30" spans="1:10" ht="29.25" customHeight="1" thickBot="1" x14ac:dyDescent="0.2">
      <c r="A30" s="880"/>
      <c r="B30" s="2444"/>
      <c r="C30" s="901" t="s">
        <v>701</v>
      </c>
      <c r="D30" s="2452"/>
      <c r="E30" s="2453"/>
      <c r="F30" s="2453"/>
      <c r="G30" s="2453"/>
      <c r="H30" s="2454"/>
      <c r="I30" s="892"/>
      <c r="J30" s="893"/>
    </row>
    <row r="31" spans="1:10" ht="29.25" customHeight="1" thickBot="1" x14ac:dyDescent="0.2">
      <c r="A31" s="880"/>
      <c r="B31" s="2445"/>
      <c r="C31" s="2455" t="s">
        <v>700</v>
      </c>
      <c r="D31" s="2455"/>
      <c r="E31" s="2455"/>
      <c r="F31" s="2455"/>
      <c r="G31" s="2455"/>
      <c r="H31" s="2455"/>
      <c r="I31" s="894">
        <f>SUM(I28:I30)</f>
        <v>0</v>
      </c>
      <c r="J31" s="895">
        <f>SUM(J28:J30)</f>
        <v>1</v>
      </c>
    </row>
    <row r="32" spans="1:10" ht="29.25" customHeight="1" thickBot="1" x14ac:dyDescent="0.2">
      <c r="A32" s="880"/>
      <c r="B32" s="896"/>
      <c r="C32" s="896"/>
      <c r="D32" s="897"/>
      <c r="E32" s="897"/>
      <c r="F32" s="897"/>
      <c r="G32" s="897"/>
      <c r="H32" s="897"/>
      <c r="I32" s="343" t="str">
        <f>(IF(OR(I31&lt;=1,I31&gt;=8),"↑住居の定員が規定の定員数を満たしていません。",""))</f>
        <v>↑住居の定員が規定の定員数を満たしていません。</v>
      </c>
      <c r="J32" s="898"/>
    </row>
    <row r="33" spans="1:10" ht="29.25" customHeight="1" x14ac:dyDescent="0.15">
      <c r="A33" s="880"/>
      <c r="B33" s="2443" t="s">
        <v>705</v>
      </c>
      <c r="C33" s="899" t="s">
        <v>703</v>
      </c>
      <c r="D33" s="2456"/>
      <c r="E33" s="2457"/>
      <c r="F33" s="2457"/>
      <c r="G33" s="2457"/>
      <c r="H33" s="2457"/>
      <c r="I33" s="886"/>
      <c r="J33" s="887">
        <v>1</v>
      </c>
    </row>
    <row r="34" spans="1:10" ht="29.25" customHeight="1" x14ac:dyDescent="0.15">
      <c r="A34" s="880"/>
      <c r="B34" s="2444"/>
      <c r="C34" s="900" t="s">
        <v>702</v>
      </c>
      <c r="D34" s="2458"/>
      <c r="E34" s="2459"/>
      <c r="F34" s="2459"/>
      <c r="G34" s="2459"/>
      <c r="H34" s="2459"/>
      <c r="I34" s="889"/>
      <c r="J34" s="890"/>
    </row>
    <row r="35" spans="1:10" ht="29.25" customHeight="1" thickBot="1" x14ac:dyDescent="0.2">
      <c r="A35" s="880"/>
      <c r="B35" s="2444"/>
      <c r="C35" s="901" t="s">
        <v>701</v>
      </c>
      <c r="D35" s="2460"/>
      <c r="E35" s="2461"/>
      <c r="F35" s="2461"/>
      <c r="G35" s="2461"/>
      <c r="H35" s="2461"/>
      <c r="I35" s="892"/>
      <c r="J35" s="893"/>
    </row>
    <row r="36" spans="1:10" ht="29.25" customHeight="1" thickBot="1" x14ac:dyDescent="0.2">
      <c r="A36" s="880"/>
      <c r="B36" s="2445"/>
      <c r="C36" s="2455" t="s">
        <v>700</v>
      </c>
      <c r="D36" s="2455"/>
      <c r="E36" s="2455"/>
      <c r="F36" s="2455"/>
      <c r="G36" s="2455"/>
      <c r="H36" s="2455"/>
      <c r="I36" s="894">
        <f>SUM(I33:I35)</f>
        <v>0</v>
      </c>
      <c r="J36" s="895">
        <f>SUM(J33:J35)</f>
        <v>1</v>
      </c>
    </row>
    <row r="37" spans="1:10" ht="29.25" customHeight="1" thickBot="1" x14ac:dyDescent="0.2">
      <c r="A37" s="880"/>
      <c r="B37" s="896"/>
      <c r="C37" s="896"/>
      <c r="D37" s="897"/>
      <c r="E37" s="897"/>
      <c r="F37" s="897"/>
      <c r="G37" s="897"/>
      <c r="H37" s="897"/>
      <c r="I37" s="343" t="str">
        <f>(IF(OR(I36&lt;=1,I36&gt;=8),"↑住居の定員が規定の定員数を満たしていません。",""))</f>
        <v>↑住居の定員が規定の定員数を満たしていません。</v>
      </c>
      <c r="J37" s="898"/>
    </row>
    <row r="38" spans="1:10" ht="29.25" customHeight="1" x14ac:dyDescent="0.15">
      <c r="A38" s="880"/>
      <c r="B38" s="2443" t="s">
        <v>704</v>
      </c>
      <c r="C38" s="899" t="s">
        <v>703</v>
      </c>
      <c r="D38" s="2456"/>
      <c r="E38" s="2457"/>
      <c r="F38" s="2457"/>
      <c r="G38" s="2457"/>
      <c r="H38" s="2457"/>
      <c r="I38" s="886"/>
      <c r="J38" s="887">
        <v>1</v>
      </c>
    </row>
    <row r="39" spans="1:10" ht="29.25" customHeight="1" x14ac:dyDescent="0.15">
      <c r="A39" s="880"/>
      <c r="B39" s="2444"/>
      <c r="C39" s="900" t="s">
        <v>702</v>
      </c>
      <c r="D39" s="2458"/>
      <c r="E39" s="2459"/>
      <c r="F39" s="2459"/>
      <c r="G39" s="2459"/>
      <c r="H39" s="2459"/>
      <c r="I39" s="889"/>
      <c r="J39" s="890"/>
    </row>
    <row r="40" spans="1:10" ht="29.25" customHeight="1" thickBot="1" x14ac:dyDescent="0.2">
      <c r="A40" s="880"/>
      <c r="B40" s="2444"/>
      <c r="C40" s="901" t="s">
        <v>701</v>
      </c>
      <c r="D40" s="2460"/>
      <c r="E40" s="2461"/>
      <c r="F40" s="2461"/>
      <c r="G40" s="2461"/>
      <c r="H40" s="2461"/>
      <c r="I40" s="892"/>
      <c r="J40" s="893"/>
    </row>
    <row r="41" spans="1:10" ht="29.25" customHeight="1" thickBot="1" x14ac:dyDescent="0.2">
      <c r="A41" s="880"/>
      <c r="B41" s="2445"/>
      <c r="C41" s="2455" t="s">
        <v>700</v>
      </c>
      <c r="D41" s="2455"/>
      <c r="E41" s="2455"/>
      <c r="F41" s="2455"/>
      <c r="G41" s="2455"/>
      <c r="H41" s="2455"/>
      <c r="I41" s="894">
        <f>SUM(I38:I40)</f>
        <v>0</v>
      </c>
      <c r="J41" s="895">
        <f>SUM(J38:J40)</f>
        <v>1</v>
      </c>
    </row>
    <row r="42" spans="1:10" ht="29.25" customHeight="1" x14ac:dyDescent="0.15">
      <c r="B42" s="880"/>
      <c r="C42" s="880"/>
      <c r="D42" s="880"/>
      <c r="E42" s="880"/>
      <c r="F42" s="880"/>
      <c r="G42" s="880"/>
      <c r="H42" s="880"/>
      <c r="I42" s="343" t="str">
        <f>(IF(OR(I41&lt;=1,I41&gt;=8),"↑住居の定員が規定の定員数を満たしていません。",""))</f>
        <v>↑住居の定員が規定の定員数を満たしていません。</v>
      </c>
      <c r="J42" s="880"/>
    </row>
    <row r="43" spans="1:10" ht="14.25" x14ac:dyDescent="0.15">
      <c r="B43" s="880" t="s">
        <v>699</v>
      </c>
      <c r="C43" s="880"/>
      <c r="D43" s="880"/>
      <c r="E43" s="880"/>
      <c r="F43" s="880"/>
      <c r="G43" s="880"/>
      <c r="H43" s="880"/>
      <c r="I43" s="880"/>
      <c r="J43" s="880"/>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9"/>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31" orientation="portrait" horizontalDpi="4294967293"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D57"/>
  <sheetViews>
    <sheetView view="pageBreakPreview" zoomScale="115" zoomScaleNormal="115" zoomScaleSheetLayoutView="115" workbookViewId="0"/>
  </sheetViews>
  <sheetFormatPr defaultColWidth="8.875" defaultRowHeight="12" x14ac:dyDescent="0.15"/>
  <cols>
    <col min="1" max="56" width="1.75" style="347" customWidth="1"/>
    <col min="57" max="59" width="8.875" style="347" customWidth="1"/>
    <col min="60" max="16384" width="8.875" style="347"/>
  </cols>
  <sheetData>
    <row r="1" spans="1:56" ht="13.9" customHeight="1" x14ac:dyDescent="0.15">
      <c r="A1" s="349" t="s">
        <v>786</v>
      </c>
    </row>
    <row r="2" spans="1:56" ht="13.9" customHeight="1" x14ac:dyDescent="0.15">
      <c r="AP2" s="2511" t="s">
        <v>785</v>
      </c>
      <c r="AQ2" s="2511"/>
      <c r="AR2" s="2511"/>
      <c r="AS2" s="2510"/>
      <c r="AT2" s="2510"/>
      <c r="AU2" s="2511" t="s">
        <v>784</v>
      </c>
      <c r="AV2" s="2511"/>
      <c r="AW2" s="2510"/>
      <c r="AX2" s="2510"/>
      <c r="AY2" s="2511" t="s">
        <v>783</v>
      </c>
      <c r="AZ2" s="2511"/>
      <c r="BA2" s="2510"/>
      <c r="BB2" s="2510"/>
      <c r="BC2" s="2511" t="s">
        <v>742</v>
      </c>
      <c r="BD2" s="2511"/>
    </row>
    <row r="3" spans="1:56" ht="13.9" customHeight="1" x14ac:dyDescent="0.15"/>
    <row r="4" spans="1:56" ht="13.9" customHeight="1" x14ac:dyDescent="0.15">
      <c r="Q4" s="347" t="s">
        <v>782</v>
      </c>
    </row>
    <row r="5" spans="1:56" ht="13.9" customHeight="1" x14ac:dyDescent="0.15"/>
    <row r="6" spans="1:56" ht="13.9" customHeight="1" x14ac:dyDescent="0.15">
      <c r="C6" s="347" t="s">
        <v>781</v>
      </c>
      <c r="AI6" s="347" t="s">
        <v>780</v>
      </c>
    </row>
    <row r="7" spans="1:56" ht="13.9" customHeight="1" x14ac:dyDescent="0.15">
      <c r="E7" s="2475" t="s">
        <v>779</v>
      </c>
      <c r="F7" s="2475"/>
      <c r="G7" s="2475"/>
      <c r="H7" s="2475"/>
      <c r="I7" s="2475"/>
      <c r="J7" s="2475"/>
      <c r="K7" s="2475"/>
      <c r="L7" s="2508"/>
      <c r="M7" s="2508"/>
      <c r="N7" s="2508"/>
      <c r="O7" s="2508"/>
      <c r="P7" s="2508"/>
      <c r="Q7" s="2508"/>
      <c r="R7" s="2508"/>
      <c r="S7" s="2508"/>
      <c r="T7" s="2508"/>
      <c r="U7" s="2508"/>
      <c r="V7" s="2508"/>
      <c r="W7" s="2508"/>
      <c r="X7" s="2508"/>
      <c r="Y7" s="2508"/>
      <c r="Z7" s="2508"/>
      <c r="AA7" s="2508"/>
      <c r="AB7" s="2508"/>
      <c r="AC7" s="2508"/>
      <c r="AD7" s="2508"/>
      <c r="AK7" s="2502"/>
      <c r="AL7" s="2502"/>
      <c r="AM7" s="2502"/>
      <c r="AN7" s="2475" t="s">
        <v>778</v>
      </c>
      <c r="AO7" s="2475"/>
      <c r="AP7" s="2475"/>
      <c r="AQ7" s="2475"/>
      <c r="AR7" s="2475"/>
      <c r="AS7" s="2475"/>
      <c r="AT7" s="2475"/>
      <c r="AU7" s="2475"/>
      <c r="AV7" s="2475"/>
      <c r="AW7" s="2475"/>
      <c r="AX7" s="2475"/>
      <c r="AY7" s="2475"/>
    </row>
    <row r="8" spans="1:56" ht="13.9" customHeight="1" x14ac:dyDescent="0.15">
      <c r="E8" s="2475" t="s">
        <v>777</v>
      </c>
      <c r="F8" s="2475"/>
      <c r="G8" s="2475"/>
      <c r="H8" s="2475"/>
      <c r="I8" s="2475"/>
      <c r="J8" s="2475"/>
      <c r="K8" s="2475"/>
      <c r="L8" s="2508"/>
      <c r="M8" s="2508"/>
      <c r="N8" s="2508"/>
      <c r="O8" s="2508"/>
      <c r="P8" s="2508"/>
      <c r="Q8" s="2508"/>
      <c r="R8" s="2508"/>
      <c r="S8" s="2508"/>
      <c r="T8" s="2508"/>
      <c r="U8" s="2508"/>
      <c r="V8" s="2508"/>
      <c r="W8" s="2508"/>
      <c r="X8" s="2508"/>
      <c r="Y8" s="2508"/>
      <c r="Z8" s="2508"/>
      <c r="AA8" s="2508"/>
      <c r="AB8" s="2508"/>
      <c r="AC8" s="2508"/>
      <c r="AD8" s="2508"/>
      <c r="AK8" s="2502"/>
      <c r="AL8" s="2502"/>
      <c r="AM8" s="2502"/>
      <c r="AN8" s="2475" t="s">
        <v>776</v>
      </c>
      <c r="AO8" s="2475"/>
      <c r="AP8" s="2475"/>
      <c r="AQ8" s="2475"/>
      <c r="AR8" s="2475"/>
      <c r="AS8" s="2475"/>
      <c r="AT8" s="2475"/>
      <c r="AU8" s="2475"/>
      <c r="AV8" s="2475"/>
      <c r="AW8" s="2475"/>
      <c r="AX8" s="2475"/>
      <c r="AY8" s="2475"/>
    </row>
    <row r="9" spans="1:56" ht="13.9" customHeight="1" x14ac:dyDescent="0.15">
      <c r="E9" s="2475" t="s">
        <v>775</v>
      </c>
      <c r="F9" s="2475"/>
      <c r="G9" s="2475"/>
      <c r="H9" s="2475"/>
      <c r="I9" s="2475"/>
      <c r="J9" s="2475"/>
      <c r="K9" s="2475"/>
      <c r="L9" s="2508"/>
      <c r="M9" s="2508"/>
      <c r="N9" s="2508"/>
      <c r="O9" s="2508"/>
      <c r="P9" s="2508"/>
      <c r="Q9" s="2508"/>
      <c r="R9" s="2508"/>
      <c r="S9" s="2508"/>
      <c r="T9" s="2508"/>
      <c r="U9" s="2508"/>
      <c r="V9" s="2475" t="s">
        <v>774</v>
      </c>
      <c r="W9" s="2475"/>
      <c r="X9" s="2475"/>
      <c r="Y9" s="2509"/>
      <c r="Z9" s="2509"/>
      <c r="AA9" s="2509"/>
      <c r="AB9" s="2509"/>
      <c r="AC9" s="2475" t="s">
        <v>740</v>
      </c>
      <c r="AD9" s="2475"/>
      <c r="AJ9" s="353"/>
      <c r="AK9" s="362" t="s">
        <v>773</v>
      </c>
      <c r="AL9" s="353"/>
      <c r="AM9" s="353"/>
      <c r="AN9" s="353"/>
      <c r="AO9" s="353"/>
      <c r="AP9" s="353"/>
      <c r="AQ9" s="353"/>
      <c r="AR9" s="353"/>
      <c r="AS9" s="353"/>
      <c r="AT9" s="353"/>
      <c r="AU9" s="353"/>
    </row>
    <row r="10" spans="1:56" ht="13.9" customHeight="1" x14ac:dyDescent="0.15">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H10" s="353"/>
      <c r="AI10" s="353"/>
      <c r="AJ10" s="353"/>
      <c r="AK10" s="355" t="str">
        <f>IF(COUNTIF(AK6:AM8,"○")&gt;1,"いづれか１つを選択してください。","")</f>
        <v/>
      </c>
      <c r="AL10" s="353"/>
      <c r="AM10" s="353"/>
      <c r="AN10" s="353"/>
      <c r="AO10" s="353"/>
      <c r="AP10" s="353"/>
      <c r="AQ10" s="353"/>
      <c r="AR10" s="353"/>
      <c r="AS10" s="353"/>
      <c r="AT10" s="353"/>
      <c r="AU10" s="353"/>
    </row>
    <row r="11" spans="1:56" ht="13.9" customHeight="1" x14ac:dyDescent="0.15">
      <c r="C11" s="347" t="s">
        <v>772</v>
      </c>
      <c r="AH11" s="347" t="s">
        <v>771</v>
      </c>
    </row>
    <row r="12" spans="1:56" ht="13.9" customHeight="1" x14ac:dyDescent="0.15">
      <c r="E12" s="2502"/>
      <c r="F12" s="2502"/>
      <c r="G12" s="2502"/>
      <c r="H12" s="2503" t="s">
        <v>770</v>
      </c>
      <c r="I12" s="2503"/>
      <c r="J12" s="2503"/>
      <c r="K12" s="2503"/>
      <c r="L12" s="2503"/>
      <c r="M12" s="2503"/>
      <c r="N12" s="2503"/>
      <c r="O12" s="2503"/>
      <c r="P12" s="2503"/>
      <c r="Q12" s="2503"/>
      <c r="R12" s="2503"/>
      <c r="S12" s="2503"/>
      <c r="T12" s="2503"/>
      <c r="U12" s="2503"/>
      <c r="V12" s="2503"/>
      <c r="W12" s="2503"/>
      <c r="X12" s="2503"/>
      <c r="Y12" s="2503"/>
      <c r="Z12" s="2503"/>
      <c r="AA12" s="2503"/>
      <c r="AB12" s="2503"/>
      <c r="AC12" s="2503"/>
      <c r="AD12" s="2503"/>
      <c r="AE12" s="2503"/>
      <c r="AF12" s="2503"/>
      <c r="AI12" s="354"/>
      <c r="AK12" s="2464" t="s">
        <v>761</v>
      </c>
      <c r="AL12" s="2465"/>
      <c r="AM12" s="2465"/>
      <c r="AN12" s="2466"/>
      <c r="AO12" s="2505"/>
      <c r="AP12" s="2506"/>
      <c r="AQ12" s="2506"/>
      <c r="AR12" s="2462" t="s">
        <v>740</v>
      </c>
      <c r="AS12" s="2463"/>
      <c r="AT12" s="2504" t="s">
        <v>758</v>
      </c>
      <c r="AU12" s="2462"/>
      <c r="AV12" s="2462"/>
      <c r="AW12" s="2463"/>
      <c r="AX12" s="2505"/>
      <c r="AY12" s="2506"/>
      <c r="AZ12" s="2506"/>
      <c r="BA12" s="2462" t="s">
        <v>740</v>
      </c>
      <c r="BB12" s="2463"/>
    </row>
    <row r="13" spans="1:56" ht="13.9" customHeight="1" x14ac:dyDescent="0.15">
      <c r="E13" s="2502"/>
      <c r="F13" s="2502"/>
      <c r="G13" s="2502"/>
      <c r="H13" s="2503" t="s">
        <v>769</v>
      </c>
      <c r="I13" s="2503"/>
      <c r="J13" s="2503"/>
      <c r="K13" s="2503"/>
      <c r="L13" s="2503"/>
      <c r="M13" s="2503"/>
      <c r="N13" s="2503"/>
      <c r="O13" s="2503"/>
      <c r="P13" s="2503"/>
      <c r="Q13" s="2503"/>
      <c r="R13" s="2503"/>
      <c r="S13" s="2503"/>
      <c r="T13" s="2503"/>
      <c r="U13" s="2503"/>
      <c r="V13" s="2503"/>
      <c r="W13" s="2503"/>
      <c r="X13" s="2503"/>
      <c r="Y13" s="2503"/>
      <c r="Z13" s="2503"/>
      <c r="AA13" s="2503"/>
      <c r="AB13" s="2503"/>
      <c r="AC13" s="2503"/>
      <c r="AD13" s="2503"/>
      <c r="AE13" s="2503"/>
      <c r="AF13" s="2503"/>
      <c r="AH13" s="354" t="str">
        <f>IF(E12="○","→","")</f>
        <v/>
      </c>
      <c r="AI13" s="354"/>
      <c r="AK13" s="2504" t="s">
        <v>760</v>
      </c>
      <c r="AL13" s="2462"/>
      <c r="AM13" s="2462"/>
      <c r="AN13" s="2463"/>
      <c r="AO13" s="2505"/>
      <c r="AP13" s="2506"/>
      <c r="AQ13" s="2506"/>
      <c r="AR13" s="2462" t="s">
        <v>740</v>
      </c>
      <c r="AS13" s="2463"/>
      <c r="AT13" s="2504" t="s">
        <v>757</v>
      </c>
      <c r="AU13" s="2462"/>
      <c r="AV13" s="2462"/>
      <c r="AW13" s="2463"/>
      <c r="AX13" s="2505"/>
      <c r="AY13" s="2506"/>
      <c r="AZ13" s="2506"/>
      <c r="BA13" s="2462" t="s">
        <v>740</v>
      </c>
      <c r="BB13" s="2463"/>
    </row>
    <row r="14" spans="1:56" ht="13.9" customHeight="1" x14ac:dyDescent="0.15">
      <c r="E14" s="2502"/>
      <c r="F14" s="2502"/>
      <c r="G14" s="2502"/>
      <c r="H14" s="2503" t="s">
        <v>768</v>
      </c>
      <c r="I14" s="2503"/>
      <c r="J14" s="2503"/>
      <c r="K14" s="2503"/>
      <c r="L14" s="2503"/>
      <c r="M14" s="2503"/>
      <c r="N14" s="2503"/>
      <c r="O14" s="2503"/>
      <c r="P14" s="2503"/>
      <c r="Q14" s="2503"/>
      <c r="R14" s="2503"/>
      <c r="S14" s="2503"/>
      <c r="T14" s="2503"/>
      <c r="U14" s="2503"/>
      <c r="V14" s="2503"/>
      <c r="W14" s="2503"/>
      <c r="X14" s="2503"/>
      <c r="Y14" s="2503"/>
      <c r="Z14" s="2503"/>
      <c r="AA14" s="2503"/>
      <c r="AB14" s="2503"/>
      <c r="AC14" s="2503"/>
      <c r="AD14" s="2503"/>
      <c r="AE14" s="2503"/>
      <c r="AF14" s="2503"/>
      <c r="AH14" s="354"/>
      <c r="AI14" s="354"/>
      <c r="AK14" s="2504" t="s">
        <v>759</v>
      </c>
      <c r="AL14" s="2462"/>
      <c r="AM14" s="2462"/>
      <c r="AN14" s="2463"/>
      <c r="AO14" s="2505"/>
      <c r="AP14" s="2506"/>
      <c r="AQ14" s="2506"/>
      <c r="AR14" s="2462" t="s">
        <v>740</v>
      </c>
      <c r="AS14" s="2463"/>
      <c r="AT14" s="2504" t="s">
        <v>756</v>
      </c>
      <c r="AU14" s="2462"/>
      <c r="AV14" s="2462"/>
      <c r="AW14" s="2463"/>
      <c r="AX14" s="2505"/>
      <c r="AY14" s="2506"/>
      <c r="AZ14" s="2506"/>
      <c r="BA14" s="2462" t="s">
        <v>740</v>
      </c>
      <c r="BB14" s="2463"/>
    </row>
    <row r="15" spans="1:56" ht="13.9" customHeight="1" x14ac:dyDescent="0.15">
      <c r="E15" s="360" t="s">
        <v>767</v>
      </c>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K15" s="349"/>
      <c r="AL15" s="349"/>
      <c r="AM15" s="349"/>
      <c r="AN15" s="349"/>
      <c r="AO15" s="361"/>
      <c r="AP15" s="361"/>
      <c r="AQ15" s="361"/>
      <c r="AR15" s="349"/>
      <c r="AS15" s="349"/>
      <c r="AT15" s="2504" t="s">
        <v>766</v>
      </c>
      <c r="AU15" s="2462"/>
      <c r="AV15" s="2462"/>
      <c r="AW15" s="2463"/>
      <c r="AX15" s="2500">
        <f>AO12+AO13+AO14+AX12+AX13+AX14</f>
        <v>0</v>
      </c>
      <c r="AY15" s="2501"/>
      <c r="AZ15" s="2501"/>
      <c r="BA15" s="2462" t="s">
        <v>740</v>
      </c>
      <c r="BB15" s="2463"/>
    </row>
    <row r="16" spans="1:56" ht="13.9" customHeight="1" x14ac:dyDescent="0.15">
      <c r="E16" s="360" t="s">
        <v>765</v>
      </c>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59" t="str">
        <f>IF(OR(E13="○",E14="○"),"↓","")</f>
        <v/>
      </c>
      <c r="AE16" s="358"/>
      <c r="AF16" s="349"/>
      <c r="AR16" s="353"/>
      <c r="AS16" s="353"/>
      <c r="AT16" s="357"/>
      <c r="AU16" s="357"/>
      <c r="AV16" s="357"/>
      <c r="AW16" s="357"/>
      <c r="AX16" s="357"/>
      <c r="AY16" s="357"/>
      <c r="AZ16" s="357"/>
      <c r="BA16" s="357"/>
      <c r="BB16" s="356" t="str">
        <f>IF(AND(AX15&lt;&gt;Y9,E12="○"),"「１　事業者名簿」の定員数と想定される利用者数が一致しません。","")</f>
        <v/>
      </c>
    </row>
    <row r="17" spans="3:53" ht="13.9" customHeight="1" x14ac:dyDescent="0.15">
      <c r="E17" s="355" t="str">
        <f>IF(COUNTIF(E12:G14,"○")&gt;1,"いずれか１つを選択してください。","")</f>
        <v/>
      </c>
      <c r="AD17" s="354"/>
      <c r="AE17" s="354"/>
      <c r="AR17" s="353"/>
      <c r="AS17" s="353"/>
      <c r="AT17" s="353"/>
      <c r="AU17" s="353"/>
      <c r="AV17" s="353"/>
      <c r="AW17" s="353"/>
      <c r="AX17" s="353"/>
      <c r="AY17" s="353"/>
      <c r="AZ17" s="353"/>
    </row>
    <row r="18" spans="3:53" ht="13.9" customHeight="1" x14ac:dyDescent="0.15">
      <c r="C18" s="347" t="s">
        <v>764</v>
      </c>
    </row>
    <row r="19" spans="3:53" ht="13.9" customHeight="1" x14ac:dyDescent="0.15">
      <c r="E19" s="2475"/>
      <c r="F19" s="2475"/>
      <c r="G19" s="2475"/>
      <c r="H19" s="2475"/>
      <c r="I19" s="2475"/>
      <c r="J19" s="2475" t="s">
        <v>763</v>
      </c>
      <c r="K19" s="2475"/>
      <c r="L19" s="2475"/>
      <c r="M19" s="2475"/>
      <c r="N19" s="2475"/>
      <c r="O19" s="2475"/>
      <c r="P19" s="2475" t="s">
        <v>762</v>
      </c>
      <c r="Q19" s="2475"/>
      <c r="R19" s="2475"/>
      <c r="S19" s="2475"/>
      <c r="T19" s="2475"/>
      <c r="U19" s="2475"/>
      <c r="V19" s="2475"/>
      <c r="W19" s="2475"/>
      <c r="X19" s="2475"/>
      <c r="Y19" s="2475"/>
      <c r="Z19" s="2475"/>
      <c r="AA19" s="2475"/>
      <c r="AB19" s="2475"/>
      <c r="AC19" s="2475"/>
      <c r="AD19" s="2475"/>
      <c r="AE19" s="2475"/>
      <c r="AF19" s="2475"/>
      <c r="AG19" s="2475"/>
      <c r="AH19" s="2475"/>
      <c r="AI19" s="2475"/>
      <c r="AJ19" s="2475"/>
      <c r="AK19" s="2475"/>
      <c r="AL19" s="2475"/>
      <c r="AM19" s="2475"/>
      <c r="AN19" s="2475"/>
      <c r="AO19" s="2475"/>
      <c r="AP19" s="2475"/>
      <c r="AQ19" s="2475"/>
      <c r="AR19" s="2475"/>
      <c r="AS19" s="2475"/>
      <c r="AT19" s="2475"/>
      <c r="AU19" s="2475"/>
      <c r="AV19" s="2475"/>
      <c r="AW19" s="2475"/>
      <c r="AX19" s="2475"/>
    </row>
    <row r="20" spans="3:53" ht="13.9" customHeight="1" x14ac:dyDescent="0.15">
      <c r="E20" s="2475"/>
      <c r="F20" s="2475"/>
      <c r="G20" s="2475"/>
      <c r="H20" s="2475"/>
      <c r="I20" s="2475"/>
      <c r="J20" s="2475"/>
      <c r="K20" s="2475"/>
      <c r="L20" s="2475"/>
      <c r="M20" s="2475"/>
      <c r="N20" s="2475"/>
      <c r="O20" s="2475"/>
      <c r="P20" s="2507" t="s">
        <v>761</v>
      </c>
      <c r="Q20" s="2507"/>
      <c r="R20" s="2507"/>
      <c r="S20" s="2507"/>
      <c r="T20" s="2507"/>
      <c r="U20" s="2475" t="s">
        <v>760</v>
      </c>
      <c r="V20" s="2475"/>
      <c r="W20" s="2475"/>
      <c r="X20" s="2475"/>
      <c r="Y20" s="2475"/>
      <c r="Z20" s="2475" t="s">
        <v>759</v>
      </c>
      <c r="AA20" s="2475"/>
      <c r="AB20" s="2475"/>
      <c r="AC20" s="2475"/>
      <c r="AD20" s="2475"/>
      <c r="AE20" s="2475" t="s">
        <v>758</v>
      </c>
      <c r="AF20" s="2475"/>
      <c r="AG20" s="2475"/>
      <c r="AH20" s="2475"/>
      <c r="AI20" s="2475"/>
      <c r="AJ20" s="2475" t="s">
        <v>757</v>
      </c>
      <c r="AK20" s="2475"/>
      <c r="AL20" s="2475"/>
      <c r="AM20" s="2475"/>
      <c r="AN20" s="2475"/>
      <c r="AO20" s="2475" t="s">
        <v>756</v>
      </c>
      <c r="AP20" s="2475"/>
      <c r="AQ20" s="2475"/>
      <c r="AR20" s="2475"/>
      <c r="AS20" s="2475"/>
      <c r="AT20" s="2475" t="s">
        <v>743</v>
      </c>
      <c r="AU20" s="2475"/>
      <c r="AV20" s="2475"/>
      <c r="AW20" s="2475"/>
      <c r="AX20" s="2475"/>
    </row>
    <row r="21" spans="3:53" ht="13.9" customHeight="1" x14ac:dyDescent="0.15">
      <c r="E21" s="2475" t="s">
        <v>755</v>
      </c>
      <c r="F21" s="2475"/>
      <c r="G21" s="2475"/>
      <c r="H21" s="2475"/>
      <c r="I21" s="2475"/>
      <c r="J21" s="2494">
        <v>30</v>
      </c>
      <c r="K21" s="2495"/>
      <c r="L21" s="2495"/>
      <c r="M21" s="2495"/>
      <c r="N21" s="2490" t="s">
        <v>742</v>
      </c>
      <c r="O21" s="2491"/>
      <c r="P21" s="2496">
        <v>0</v>
      </c>
      <c r="Q21" s="2497"/>
      <c r="R21" s="2497"/>
      <c r="S21" s="2490" t="s">
        <v>740</v>
      </c>
      <c r="T21" s="2491"/>
      <c r="U21" s="2498">
        <v>0</v>
      </c>
      <c r="V21" s="2499"/>
      <c r="W21" s="2499"/>
      <c r="X21" s="2462" t="s">
        <v>740</v>
      </c>
      <c r="Y21" s="2463"/>
      <c r="Z21" s="2496">
        <v>0</v>
      </c>
      <c r="AA21" s="2497"/>
      <c r="AB21" s="2497"/>
      <c r="AC21" s="2490" t="s">
        <v>740</v>
      </c>
      <c r="AD21" s="2491"/>
      <c r="AE21" s="2498">
        <v>0</v>
      </c>
      <c r="AF21" s="2499"/>
      <c r="AG21" s="2499"/>
      <c r="AH21" s="2462" t="s">
        <v>740</v>
      </c>
      <c r="AI21" s="2463"/>
      <c r="AJ21" s="2498">
        <v>0</v>
      </c>
      <c r="AK21" s="2499"/>
      <c r="AL21" s="2499"/>
      <c r="AM21" s="2462" t="s">
        <v>740</v>
      </c>
      <c r="AN21" s="2463"/>
      <c r="AO21" s="2498">
        <v>0</v>
      </c>
      <c r="AP21" s="2499"/>
      <c r="AQ21" s="2499"/>
      <c r="AR21" s="2462" t="s">
        <v>740</v>
      </c>
      <c r="AS21" s="2463"/>
      <c r="AT21" s="2486">
        <f t="shared" ref="AT21:AT32" si="0">P21+U21+Z21+AE21+AJ21+AO21</f>
        <v>0</v>
      </c>
      <c r="AU21" s="2487"/>
      <c r="AV21" s="2487"/>
      <c r="AW21" s="2462" t="s">
        <v>740</v>
      </c>
      <c r="AX21" s="2463"/>
    </row>
    <row r="22" spans="3:53" ht="13.9" customHeight="1" x14ac:dyDescent="0.15">
      <c r="E22" s="2475" t="s">
        <v>754</v>
      </c>
      <c r="F22" s="2475"/>
      <c r="G22" s="2475"/>
      <c r="H22" s="2475"/>
      <c r="I22" s="2475"/>
      <c r="J22" s="2494">
        <v>31</v>
      </c>
      <c r="K22" s="2495"/>
      <c r="L22" s="2495"/>
      <c r="M22" s="2495"/>
      <c r="N22" s="2490" t="s">
        <v>742</v>
      </c>
      <c r="O22" s="2491"/>
      <c r="P22" s="2496">
        <v>0</v>
      </c>
      <c r="Q22" s="2497"/>
      <c r="R22" s="2497"/>
      <c r="S22" s="2490" t="s">
        <v>740</v>
      </c>
      <c r="T22" s="2491"/>
      <c r="U22" s="2498">
        <v>0</v>
      </c>
      <c r="V22" s="2499"/>
      <c r="W22" s="2499"/>
      <c r="X22" s="2462" t="s">
        <v>740</v>
      </c>
      <c r="Y22" s="2463"/>
      <c r="Z22" s="2496">
        <v>0</v>
      </c>
      <c r="AA22" s="2497"/>
      <c r="AB22" s="2497"/>
      <c r="AC22" s="2490" t="s">
        <v>740</v>
      </c>
      <c r="AD22" s="2491"/>
      <c r="AE22" s="2498">
        <v>0</v>
      </c>
      <c r="AF22" s="2499"/>
      <c r="AG22" s="2499"/>
      <c r="AH22" s="2462" t="s">
        <v>740</v>
      </c>
      <c r="AI22" s="2463"/>
      <c r="AJ22" s="2498">
        <v>0</v>
      </c>
      <c r="AK22" s="2499"/>
      <c r="AL22" s="2499"/>
      <c r="AM22" s="2462" t="s">
        <v>740</v>
      </c>
      <c r="AN22" s="2463"/>
      <c r="AO22" s="2498">
        <v>0</v>
      </c>
      <c r="AP22" s="2499"/>
      <c r="AQ22" s="2499"/>
      <c r="AR22" s="2462" t="s">
        <v>740</v>
      </c>
      <c r="AS22" s="2463"/>
      <c r="AT22" s="2486">
        <f t="shared" si="0"/>
        <v>0</v>
      </c>
      <c r="AU22" s="2487"/>
      <c r="AV22" s="2487"/>
      <c r="AW22" s="2462" t="s">
        <v>740</v>
      </c>
      <c r="AX22" s="2463"/>
    </row>
    <row r="23" spans="3:53" ht="13.9" customHeight="1" x14ac:dyDescent="0.15">
      <c r="E23" s="2475" t="s">
        <v>753</v>
      </c>
      <c r="F23" s="2475"/>
      <c r="G23" s="2475"/>
      <c r="H23" s="2475"/>
      <c r="I23" s="2475"/>
      <c r="J23" s="2494">
        <v>30</v>
      </c>
      <c r="K23" s="2495"/>
      <c r="L23" s="2495"/>
      <c r="M23" s="2495"/>
      <c r="N23" s="2490" t="s">
        <v>742</v>
      </c>
      <c r="O23" s="2491"/>
      <c r="P23" s="2496">
        <v>0</v>
      </c>
      <c r="Q23" s="2497"/>
      <c r="R23" s="2497"/>
      <c r="S23" s="2490" t="s">
        <v>740</v>
      </c>
      <c r="T23" s="2491"/>
      <c r="U23" s="2498">
        <v>0</v>
      </c>
      <c r="V23" s="2499"/>
      <c r="W23" s="2499"/>
      <c r="X23" s="2462" t="s">
        <v>740</v>
      </c>
      <c r="Y23" s="2463"/>
      <c r="Z23" s="2496">
        <v>0</v>
      </c>
      <c r="AA23" s="2497"/>
      <c r="AB23" s="2497"/>
      <c r="AC23" s="2490" t="s">
        <v>740</v>
      </c>
      <c r="AD23" s="2491"/>
      <c r="AE23" s="2498">
        <v>0</v>
      </c>
      <c r="AF23" s="2499"/>
      <c r="AG23" s="2499"/>
      <c r="AH23" s="2462" t="s">
        <v>740</v>
      </c>
      <c r="AI23" s="2463"/>
      <c r="AJ23" s="2498">
        <v>0</v>
      </c>
      <c r="AK23" s="2499"/>
      <c r="AL23" s="2499"/>
      <c r="AM23" s="2462" t="s">
        <v>740</v>
      </c>
      <c r="AN23" s="2463"/>
      <c r="AO23" s="2498">
        <v>0</v>
      </c>
      <c r="AP23" s="2499"/>
      <c r="AQ23" s="2499"/>
      <c r="AR23" s="2462" t="s">
        <v>740</v>
      </c>
      <c r="AS23" s="2463"/>
      <c r="AT23" s="2486">
        <f t="shared" si="0"/>
        <v>0</v>
      </c>
      <c r="AU23" s="2487"/>
      <c r="AV23" s="2487"/>
      <c r="AW23" s="2462" t="s">
        <v>740</v>
      </c>
      <c r="AX23" s="2463"/>
    </row>
    <row r="24" spans="3:53" ht="13.9" customHeight="1" x14ac:dyDescent="0.15">
      <c r="E24" s="2475" t="s">
        <v>752</v>
      </c>
      <c r="F24" s="2475"/>
      <c r="G24" s="2475"/>
      <c r="H24" s="2475"/>
      <c r="I24" s="2475"/>
      <c r="J24" s="2494">
        <v>31</v>
      </c>
      <c r="K24" s="2495"/>
      <c r="L24" s="2495"/>
      <c r="M24" s="2495"/>
      <c r="N24" s="2490" t="s">
        <v>742</v>
      </c>
      <c r="O24" s="2491"/>
      <c r="P24" s="2496">
        <v>0</v>
      </c>
      <c r="Q24" s="2497"/>
      <c r="R24" s="2497"/>
      <c r="S24" s="2490" t="s">
        <v>740</v>
      </c>
      <c r="T24" s="2491"/>
      <c r="U24" s="2498">
        <v>0</v>
      </c>
      <c r="V24" s="2499"/>
      <c r="W24" s="2499"/>
      <c r="X24" s="2462" t="s">
        <v>740</v>
      </c>
      <c r="Y24" s="2463"/>
      <c r="Z24" s="2496">
        <v>0</v>
      </c>
      <c r="AA24" s="2497"/>
      <c r="AB24" s="2497"/>
      <c r="AC24" s="2490" t="s">
        <v>740</v>
      </c>
      <c r="AD24" s="2491"/>
      <c r="AE24" s="2498">
        <v>0</v>
      </c>
      <c r="AF24" s="2499"/>
      <c r="AG24" s="2499"/>
      <c r="AH24" s="2462" t="s">
        <v>740</v>
      </c>
      <c r="AI24" s="2463"/>
      <c r="AJ24" s="2498">
        <v>0</v>
      </c>
      <c r="AK24" s="2499"/>
      <c r="AL24" s="2499"/>
      <c r="AM24" s="2462" t="s">
        <v>740</v>
      </c>
      <c r="AN24" s="2463"/>
      <c r="AO24" s="2498">
        <v>0</v>
      </c>
      <c r="AP24" s="2499"/>
      <c r="AQ24" s="2499"/>
      <c r="AR24" s="2462" t="s">
        <v>740</v>
      </c>
      <c r="AS24" s="2463"/>
      <c r="AT24" s="2486">
        <f t="shared" si="0"/>
        <v>0</v>
      </c>
      <c r="AU24" s="2487"/>
      <c r="AV24" s="2487"/>
      <c r="AW24" s="2462" t="s">
        <v>740</v>
      </c>
      <c r="AX24" s="2463"/>
    </row>
    <row r="25" spans="3:53" ht="13.9" customHeight="1" x14ac:dyDescent="0.15">
      <c r="E25" s="2475" t="s">
        <v>751</v>
      </c>
      <c r="F25" s="2475"/>
      <c r="G25" s="2475"/>
      <c r="H25" s="2475"/>
      <c r="I25" s="2475"/>
      <c r="J25" s="2494">
        <v>30</v>
      </c>
      <c r="K25" s="2495"/>
      <c r="L25" s="2495"/>
      <c r="M25" s="2495"/>
      <c r="N25" s="2490" t="s">
        <v>742</v>
      </c>
      <c r="O25" s="2491"/>
      <c r="P25" s="2496">
        <v>0</v>
      </c>
      <c r="Q25" s="2497"/>
      <c r="R25" s="2497"/>
      <c r="S25" s="2490" t="s">
        <v>740</v>
      </c>
      <c r="T25" s="2491"/>
      <c r="U25" s="2498">
        <v>0</v>
      </c>
      <c r="V25" s="2499"/>
      <c r="W25" s="2499"/>
      <c r="X25" s="2462" t="s">
        <v>740</v>
      </c>
      <c r="Y25" s="2463"/>
      <c r="Z25" s="2496">
        <v>0</v>
      </c>
      <c r="AA25" s="2497"/>
      <c r="AB25" s="2497"/>
      <c r="AC25" s="2490" t="s">
        <v>740</v>
      </c>
      <c r="AD25" s="2491"/>
      <c r="AE25" s="2498">
        <v>0</v>
      </c>
      <c r="AF25" s="2499"/>
      <c r="AG25" s="2499"/>
      <c r="AH25" s="2462" t="s">
        <v>740</v>
      </c>
      <c r="AI25" s="2463"/>
      <c r="AJ25" s="2498">
        <v>0</v>
      </c>
      <c r="AK25" s="2499"/>
      <c r="AL25" s="2499"/>
      <c r="AM25" s="2462" t="s">
        <v>740</v>
      </c>
      <c r="AN25" s="2463"/>
      <c r="AO25" s="2498">
        <v>0</v>
      </c>
      <c r="AP25" s="2499"/>
      <c r="AQ25" s="2499"/>
      <c r="AR25" s="2462" t="s">
        <v>740</v>
      </c>
      <c r="AS25" s="2463"/>
      <c r="AT25" s="2486">
        <f t="shared" si="0"/>
        <v>0</v>
      </c>
      <c r="AU25" s="2487"/>
      <c r="AV25" s="2487"/>
      <c r="AW25" s="2462" t="s">
        <v>740</v>
      </c>
      <c r="AX25" s="2463"/>
    </row>
    <row r="26" spans="3:53" ht="13.9" customHeight="1" x14ac:dyDescent="0.15">
      <c r="E26" s="2475" t="s">
        <v>750</v>
      </c>
      <c r="F26" s="2475"/>
      <c r="G26" s="2475"/>
      <c r="H26" s="2475"/>
      <c r="I26" s="2475"/>
      <c r="J26" s="2494">
        <v>30</v>
      </c>
      <c r="K26" s="2495"/>
      <c r="L26" s="2495"/>
      <c r="M26" s="2495"/>
      <c r="N26" s="2490" t="s">
        <v>742</v>
      </c>
      <c r="O26" s="2491"/>
      <c r="P26" s="2496">
        <v>0</v>
      </c>
      <c r="Q26" s="2497"/>
      <c r="R26" s="2497"/>
      <c r="S26" s="2490" t="s">
        <v>740</v>
      </c>
      <c r="T26" s="2491"/>
      <c r="U26" s="2498">
        <v>0</v>
      </c>
      <c r="V26" s="2499"/>
      <c r="W26" s="2499"/>
      <c r="X26" s="2462" t="s">
        <v>740</v>
      </c>
      <c r="Y26" s="2463"/>
      <c r="Z26" s="2496">
        <v>0</v>
      </c>
      <c r="AA26" s="2497"/>
      <c r="AB26" s="2497"/>
      <c r="AC26" s="2490" t="s">
        <v>740</v>
      </c>
      <c r="AD26" s="2491"/>
      <c r="AE26" s="2498">
        <v>0</v>
      </c>
      <c r="AF26" s="2499"/>
      <c r="AG26" s="2499"/>
      <c r="AH26" s="2462" t="s">
        <v>740</v>
      </c>
      <c r="AI26" s="2463"/>
      <c r="AJ26" s="2498">
        <v>0</v>
      </c>
      <c r="AK26" s="2499"/>
      <c r="AL26" s="2499"/>
      <c r="AM26" s="2462" t="s">
        <v>740</v>
      </c>
      <c r="AN26" s="2463"/>
      <c r="AO26" s="2498">
        <v>0</v>
      </c>
      <c r="AP26" s="2499"/>
      <c r="AQ26" s="2499"/>
      <c r="AR26" s="2462" t="s">
        <v>740</v>
      </c>
      <c r="AS26" s="2463"/>
      <c r="AT26" s="2486">
        <f t="shared" si="0"/>
        <v>0</v>
      </c>
      <c r="AU26" s="2487"/>
      <c r="AV26" s="2487"/>
      <c r="AW26" s="2462" t="s">
        <v>740</v>
      </c>
      <c r="AX26" s="2463"/>
    </row>
    <row r="27" spans="3:53" ht="13.9" customHeight="1" x14ac:dyDescent="0.15">
      <c r="E27" s="2475" t="s">
        <v>749</v>
      </c>
      <c r="F27" s="2475"/>
      <c r="G27" s="2475"/>
      <c r="H27" s="2475"/>
      <c r="I27" s="2475"/>
      <c r="J27" s="2494">
        <v>31</v>
      </c>
      <c r="K27" s="2495"/>
      <c r="L27" s="2495"/>
      <c r="M27" s="2495"/>
      <c r="N27" s="2490" t="s">
        <v>742</v>
      </c>
      <c r="O27" s="2491"/>
      <c r="P27" s="2496">
        <v>0</v>
      </c>
      <c r="Q27" s="2497"/>
      <c r="R27" s="2497"/>
      <c r="S27" s="2490" t="s">
        <v>740</v>
      </c>
      <c r="T27" s="2491"/>
      <c r="U27" s="2498">
        <v>0</v>
      </c>
      <c r="V27" s="2499"/>
      <c r="W27" s="2499"/>
      <c r="X27" s="2462" t="s">
        <v>740</v>
      </c>
      <c r="Y27" s="2463"/>
      <c r="Z27" s="2496">
        <v>0</v>
      </c>
      <c r="AA27" s="2497"/>
      <c r="AB27" s="2497"/>
      <c r="AC27" s="2490" t="s">
        <v>740</v>
      </c>
      <c r="AD27" s="2491"/>
      <c r="AE27" s="2498">
        <v>0</v>
      </c>
      <c r="AF27" s="2499"/>
      <c r="AG27" s="2499"/>
      <c r="AH27" s="2462" t="s">
        <v>740</v>
      </c>
      <c r="AI27" s="2463"/>
      <c r="AJ27" s="2498">
        <v>0</v>
      </c>
      <c r="AK27" s="2499"/>
      <c r="AL27" s="2499"/>
      <c r="AM27" s="2462" t="s">
        <v>740</v>
      </c>
      <c r="AN27" s="2463"/>
      <c r="AO27" s="2498">
        <v>0</v>
      </c>
      <c r="AP27" s="2499"/>
      <c r="AQ27" s="2499"/>
      <c r="AR27" s="2462" t="s">
        <v>740</v>
      </c>
      <c r="AS27" s="2463"/>
      <c r="AT27" s="2486">
        <f t="shared" si="0"/>
        <v>0</v>
      </c>
      <c r="AU27" s="2487"/>
      <c r="AV27" s="2487"/>
      <c r="AW27" s="2462" t="s">
        <v>740</v>
      </c>
      <c r="AX27" s="2463"/>
    </row>
    <row r="28" spans="3:53" ht="13.9" customHeight="1" x14ac:dyDescent="0.15">
      <c r="E28" s="2475" t="s">
        <v>748</v>
      </c>
      <c r="F28" s="2475"/>
      <c r="G28" s="2475"/>
      <c r="H28" s="2475"/>
      <c r="I28" s="2475"/>
      <c r="J28" s="2494">
        <v>30</v>
      </c>
      <c r="K28" s="2495"/>
      <c r="L28" s="2495"/>
      <c r="M28" s="2495"/>
      <c r="N28" s="2490" t="s">
        <v>742</v>
      </c>
      <c r="O28" s="2491"/>
      <c r="P28" s="2496">
        <v>0</v>
      </c>
      <c r="Q28" s="2497"/>
      <c r="R28" s="2497"/>
      <c r="S28" s="2490" t="s">
        <v>740</v>
      </c>
      <c r="T28" s="2491"/>
      <c r="U28" s="2498">
        <v>0</v>
      </c>
      <c r="V28" s="2499"/>
      <c r="W28" s="2499"/>
      <c r="X28" s="2462" t="s">
        <v>740</v>
      </c>
      <c r="Y28" s="2463"/>
      <c r="Z28" s="2496">
        <v>0</v>
      </c>
      <c r="AA28" s="2497"/>
      <c r="AB28" s="2497"/>
      <c r="AC28" s="2490" t="s">
        <v>740</v>
      </c>
      <c r="AD28" s="2491"/>
      <c r="AE28" s="2498">
        <v>0</v>
      </c>
      <c r="AF28" s="2499"/>
      <c r="AG28" s="2499"/>
      <c r="AH28" s="2462" t="s">
        <v>740</v>
      </c>
      <c r="AI28" s="2463"/>
      <c r="AJ28" s="2498">
        <v>0</v>
      </c>
      <c r="AK28" s="2499"/>
      <c r="AL28" s="2499"/>
      <c r="AM28" s="2462" t="s">
        <v>740</v>
      </c>
      <c r="AN28" s="2463"/>
      <c r="AO28" s="2498">
        <v>0</v>
      </c>
      <c r="AP28" s="2499"/>
      <c r="AQ28" s="2499"/>
      <c r="AR28" s="2462" t="s">
        <v>740</v>
      </c>
      <c r="AS28" s="2463"/>
      <c r="AT28" s="2486">
        <f t="shared" si="0"/>
        <v>0</v>
      </c>
      <c r="AU28" s="2487"/>
      <c r="AV28" s="2487"/>
      <c r="AW28" s="2462" t="s">
        <v>740</v>
      </c>
      <c r="AX28" s="2463"/>
    </row>
    <row r="29" spans="3:53" ht="13.9" customHeight="1" x14ac:dyDescent="0.15">
      <c r="E29" s="2475" t="s">
        <v>747</v>
      </c>
      <c r="F29" s="2475"/>
      <c r="G29" s="2475"/>
      <c r="H29" s="2475"/>
      <c r="I29" s="2475"/>
      <c r="J29" s="2494">
        <v>31</v>
      </c>
      <c r="K29" s="2495"/>
      <c r="L29" s="2495"/>
      <c r="M29" s="2495"/>
      <c r="N29" s="2490" t="s">
        <v>742</v>
      </c>
      <c r="O29" s="2491"/>
      <c r="P29" s="2496">
        <v>0</v>
      </c>
      <c r="Q29" s="2497"/>
      <c r="R29" s="2497"/>
      <c r="S29" s="2490" t="s">
        <v>740</v>
      </c>
      <c r="T29" s="2491"/>
      <c r="U29" s="2498">
        <v>0</v>
      </c>
      <c r="V29" s="2499"/>
      <c r="W29" s="2499"/>
      <c r="X29" s="2462" t="s">
        <v>740</v>
      </c>
      <c r="Y29" s="2463"/>
      <c r="Z29" s="2496">
        <v>0</v>
      </c>
      <c r="AA29" s="2497"/>
      <c r="AB29" s="2497"/>
      <c r="AC29" s="2490" t="s">
        <v>740</v>
      </c>
      <c r="AD29" s="2491"/>
      <c r="AE29" s="2498">
        <v>0</v>
      </c>
      <c r="AF29" s="2499"/>
      <c r="AG29" s="2499"/>
      <c r="AH29" s="2462" t="s">
        <v>740</v>
      </c>
      <c r="AI29" s="2463"/>
      <c r="AJ29" s="2498">
        <v>0</v>
      </c>
      <c r="AK29" s="2499"/>
      <c r="AL29" s="2499"/>
      <c r="AM29" s="2462" t="s">
        <v>740</v>
      </c>
      <c r="AN29" s="2463"/>
      <c r="AO29" s="2498">
        <v>0</v>
      </c>
      <c r="AP29" s="2499"/>
      <c r="AQ29" s="2499"/>
      <c r="AR29" s="2462" t="s">
        <v>740</v>
      </c>
      <c r="AS29" s="2463"/>
      <c r="AT29" s="2486">
        <f t="shared" si="0"/>
        <v>0</v>
      </c>
      <c r="AU29" s="2487"/>
      <c r="AV29" s="2487"/>
      <c r="AW29" s="2462" t="s">
        <v>740</v>
      </c>
      <c r="AX29" s="2463"/>
      <c r="BA29" s="352"/>
    </row>
    <row r="30" spans="3:53" ht="13.9" customHeight="1" x14ac:dyDescent="0.15">
      <c r="E30" s="2475" t="s">
        <v>746</v>
      </c>
      <c r="F30" s="2475"/>
      <c r="G30" s="2475"/>
      <c r="H30" s="2475"/>
      <c r="I30" s="2475"/>
      <c r="J30" s="2494">
        <v>30</v>
      </c>
      <c r="K30" s="2495"/>
      <c r="L30" s="2495"/>
      <c r="M30" s="2495"/>
      <c r="N30" s="2490" t="s">
        <v>742</v>
      </c>
      <c r="O30" s="2491"/>
      <c r="P30" s="2496">
        <v>0</v>
      </c>
      <c r="Q30" s="2497"/>
      <c r="R30" s="2497"/>
      <c r="S30" s="2490" t="s">
        <v>740</v>
      </c>
      <c r="T30" s="2491"/>
      <c r="U30" s="2498">
        <v>0</v>
      </c>
      <c r="V30" s="2499"/>
      <c r="W30" s="2499"/>
      <c r="X30" s="2462" t="s">
        <v>740</v>
      </c>
      <c r="Y30" s="2463"/>
      <c r="Z30" s="2496">
        <v>0</v>
      </c>
      <c r="AA30" s="2497"/>
      <c r="AB30" s="2497"/>
      <c r="AC30" s="2490" t="s">
        <v>740</v>
      </c>
      <c r="AD30" s="2491"/>
      <c r="AE30" s="2498">
        <v>0</v>
      </c>
      <c r="AF30" s="2499"/>
      <c r="AG30" s="2499"/>
      <c r="AH30" s="2462" t="s">
        <v>740</v>
      </c>
      <c r="AI30" s="2463"/>
      <c r="AJ30" s="2498">
        <v>0</v>
      </c>
      <c r="AK30" s="2499"/>
      <c r="AL30" s="2499"/>
      <c r="AM30" s="2462" t="s">
        <v>740</v>
      </c>
      <c r="AN30" s="2463"/>
      <c r="AO30" s="2498">
        <v>0</v>
      </c>
      <c r="AP30" s="2499"/>
      <c r="AQ30" s="2499"/>
      <c r="AR30" s="2462" t="s">
        <v>740</v>
      </c>
      <c r="AS30" s="2463"/>
      <c r="AT30" s="2486">
        <f t="shared" si="0"/>
        <v>0</v>
      </c>
      <c r="AU30" s="2487"/>
      <c r="AV30" s="2487"/>
      <c r="AW30" s="2462" t="s">
        <v>740</v>
      </c>
      <c r="AX30" s="2463"/>
    </row>
    <row r="31" spans="3:53" ht="13.9" customHeight="1" x14ac:dyDescent="0.15">
      <c r="E31" s="2475" t="s">
        <v>745</v>
      </c>
      <c r="F31" s="2475"/>
      <c r="G31" s="2475"/>
      <c r="H31" s="2475"/>
      <c r="I31" s="2475"/>
      <c r="J31" s="2494">
        <v>27</v>
      </c>
      <c r="K31" s="2495"/>
      <c r="L31" s="2495"/>
      <c r="M31" s="2495"/>
      <c r="N31" s="2490" t="s">
        <v>742</v>
      </c>
      <c r="O31" s="2491"/>
      <c r="P31" s="2496">
        <v>0</v>
      </c>
      <c r="Q31" s="2497"/>
      <c r="R31" s="2497"/>
      <c r="S31" s="2490" t="s">
        <v>740</v>
      </c>
      <c r="T31" s="2491"/>
      <c r="U31" s="2498">
        <v>0</v>
      </c>
      <c r="V31" s="2499"/>
      <c r="W31" s="2499"/>
      <c r="X31" s="2462" t="s">
        <v>740</v>
      </c>
      <c r="Y31" s="2463"/>
      <c r="Z31" s="2496">
        <v>0</v>
      </c>
      <c r="AA31" s="2497"/>
      <c r="AB31" s="2497"/>
      <c r="AC31" s="2490" t="s">
        <v>740</v>
      </c>
      <c r="AD31" s="2491"/>
      <c r="AE31" s="2498">
        <v>0</v>
      </c>
      <c r="AF31" s="2499"/>
      <c r="AG31" s="2499"/>
      <c r="AH31" s="2462" t="s">
        <v>740</v>
      </c>
      <c r="AI31" s="2463"/>
      <c r="AJ31" s="2498">
        <v>0</v>
      </c>
      <c r="AK31" s="2499"/>
      <c r="AL31" s="2499"/>
      <c r="AM31" s="2462" t="s">
        <v>740</v>
      </c>
      <c r="AN31" s="2463"/>
      <c r="AO31" s="2498">
        <v>0</v>
      </c>
      <c r="AP31" s="2499"/>
      <c r="AQ31" s="2499"/>
      <c r="AR31" s="2462" t="s">
        <v>740</v>
      </c>
      <c r="AS31" s="2463"/>
      <c r="AT31" s="2486">
        <f t="shared" si="0"/>
        <v>0</v>
      </c>
      <c r="AU31" s="2487"/>
      <c r="AV31" s="2487"/>
      <c r="AW31" s="2462" t="s">
        <v>740</v>
      </c>
      <c r="AX31" s="2463"/>
    </row>
    <row r="32" spans="3:53" ht="13.9" customHeight="1" x14ac:dyDescent="0.15">
      <c r="E32" s="2475" t="s">
        <v>744</v>
      </c>
      <c r="F32" s="2475"/>
      <c r="G32" s="2475"/>
      <c r="H32" s="2475"/>
      <c r="I32" s="2475"/>
      <c r="J32" s="2494">
        <v>31</v>
      </c>
      <c r="K32" s="2495"/>
      <c r="L32" s="2495"/>
      <c r="M32" s="2495"/>
      <c r="N32" s="2490" t="s">
        <v>742</v>
      </c>
      <c r="O32" s="2491"/>
      <c r="P32" s="2496">
        <v>0</v>
      </c>
      <c r="Q32" s="2497"/>
      <c r="R32" s="2497"/>
      <c r="S32" s="2490" t="s">
        <v>740</v>
      </c>
      <c r="T32" s="2491"/>
      <c r="U32" s="2498">
        <v>0</v>
      </c>
      <c r="V32" s="2499"/>
      <c r="W32" s="2499"/>
      <c r="X32" s="2462" t="s">
        <v>740</v>
      </c>
      <c r="Y32" s="2463"/>
      <c r="Z32" s="2496">
        <v>0</v>
      </c>
      <c r="AA32" s="2497"/>
      <c r="AB32" s="2497"/>
      <c r="AC32" s="2490" t="s">
        <v>740</v>
      </c>
      <c r="AD32" s="2491"/>
      <c r="AE32" s="2498">
        <v>0</v>
      </c>
      <c r="AF32" s="2499"/>
      <c r="AG32" s="2499"/>
      <c r="AH32" s="2462" t="s">
        <v>740</v>
      </c>
      <c r="AI32" s="2463"/>
      <c r="AJ32" s="2498">
        <v>0</v>
      </c>
      <c r="AK32" s="2499"/>
      <c r="AL32" s="2499"/>
      <c r="AM32" s="2462" t="s">
        <v>740</v>
      </c>
      <c r="AN32" s="2463"/>
      <c r="AO32" s="2498">
        <v>0</v>
      </c>
      <c r="AP32" s="2499"/>
      <c r="AQ32" s="2499"/>
      <c r="AR32" s="2462" t="s">
        <v>740</v>
      </c>
      <c r="AS32" s="2463"/>
      <c r="AT32" s="2486">
        <f t="shared" si="0"/>
        <v>0</v>
      </c>
      <c r="AU32" s="2487"/>
      <c r="AV32" s="2487"/>
      <c r="AW32" s="2462" t="s">
        <v>740</v>
      </c>
      <c r="AX32" s="2463"/>
    </row>
    <row r="33" spans="5:50" ht="13.9" customHeight="1" x14ac:dyDescent="0.15">
      <c r="E33" s="2475" t="s">
        <v>743</v>
      </c>
      <c r="F33" s="2475"/>
      <c r="G33" s="2475"/>
      <c r="H33" s="2475"/>
      <c r="I33" s="2475"/>
      <c r="J33" s="2492">
        <f>SUM(J21:M32)</f>
        <v>362</v>
      </c>
      <c r="K33" s="2493"/>
      <c r="L33" s="2493"/>
      <c r="M33" s="2493"/>
      <c r="N33" s="2490" t="s">
        <v>742</v>
      </c>
      <c r="O33" s="2491"/>
      <c r="P33" s="2488">
        <f>SUM(P21:R32)</f>
        <v>0</v>
      </c>
      <c r="Q33" s="2489"/>
      <c r="R33" s="2489"/>
      <c r="S33" s="2490" t="s">
        <v>740</v>
      </c>
      <c r="T33" s="2491"/>
      <c r="U33" s="2486">
        <f>SUM(U21:W32)</f>
        <v>0</v>
      </c>
      <c r="V33" s="2487"/>
      <c r="W33" s="2487"/>
      <c r="X33" s="2462" t="s">
        <v>740</v>
      </c>
      <c r="Y33" s="2463"/>
      <c r="Z33" s="2488">
        <f>SUM(Z21:AB32)</f>
        <v>0</v>
      </c>
      <c r="AA33" s="2489"/>
      <c r="AB33" s="2489"/>
      <c r="AC33" s="2490" t="s">
        <v>740</v>
      </c>
      <c r="AD33" s="2491"/>
      <c r="AE33" s="2486">
        <f>SUM(AE21:AG32)</f>
        <v>0</v>
      </c>
      <c r="AF33" s="2487"/>
      <c r="AG33" s="2487"/>
      <c r="AH33" s="2462" t="s">
        <v>740</v>
      </c>
      <c r="AI33" s="2463"/>
      <c r="AJ33" s="2486">
        <f>SUM(AJ21:AL32)</f>
        <v>0</v>
      </c>
      <c r="AK33" s="2487"/>
      <c r="AL33" s="2487"/>
      <c r="AM33" s="2462" t="s">
        <v>740</v>
      </c>
      <c r="AN33" s="2463"/>
      <c r="AO33" s="2486">
        <f>SUM(AO21:AQ32)</f>
        <v>0</v>
      </c>
      <c r="AP33" s="2487"/>
      <c r="AQ33" s="2487"/>
      <c r="AR33" s="2462" t="s">
        <v>740</v>
      </c>
      <c r="AS33" s="2463"/>
      <c r="AT33" s="2486">
        <f>SUM(AT21:AV32)</f>
        <v>0</v>
      </c>
      <c r="AU33" s="2487"/>
      <c r="AV33" s="2487"/>
      <c r="AW33" s="2462" t="s">
        <v>740</v>
      </c>
      <c r="AX33" s="2463"/>
    </row>
    <row r="34" spans="5:50" ht="13.9" customHeight="1" x14ac:dyDescent="0.15">
      <c r="E34" s="2464" t="s">
        <v>741</v>
      </c>
      <c r="F34" s="2465"/>
      <c r="G34" s="2465"/>
      <c r="H34" s="2465"/>
      <c r="I34" s="2466"/>
      <c r="J34" s="2467"/>
      <c r="K34" s="2468"/>
      <c r="L34" s="2468"/>
      <c r="M34" s="2468"/>
      <c r="N34" s="2468"/>
      <c r="O34" s="2469"/>
      <c r="P34" s="2470">
        <f>IFERROR(ROUNDUP(P33/$J$33,1),"0")</f>
        <v>0</v>
      </c>
      <c r="Q34" s="2471"/>
      <c r="R34" s="2471"/>
      <c r="S34" s="2490" t="s">
        <v>740</v>
      </c>
      <c r="T34" s="2491"/>
      <c r="U34" s="2470">
        <f>IFERROR(ROUNDUP(U33/$J$33,1),"0")</f>
        <v>0</v>
      </c>
      <c r="V34" s="2471"/>
      <c r="W34" s="2471"/>
      <c r="X34" s="2462" t="s">
        <v>740</v>
      </c>
      <c r="Y34" s="2463"/>
      <c r="Z34" s="2470">
        <f>IFERROR(ROUNDUP(Z33/$J$33,1),"0")</f>
        <v>0</v>
      </c>
      <c r="AA34" s="2471"/>
      <c r="AB34" s="2471"/>
      <c r="AC34" s="2462" t="s">
        <v>740</v>
      </c>
      <c r="AD34" s="2463"/>
      <c r="AE34" s="2470">
        <f>IFERROR(ROUNDUP(AE33/$J$33,1),"0")</f>
        <v>0</v>
      </c>
      <c r="AF34" s="2471"/>
      <c r="AG34" s="2471"/>
      <c r="AH34" s="2462" t="s">
        <v>740</v>
      </c>
      <c r="AI34" s="2463"/>
      <c r="AJ34" s="2470">
        <f>IFERROR(ROUNDUP(AJ33/$J$33,1),"0")</f>
        <v>0</v>
      </c>
      <c r="AK34" s="2471"/>
      <c r="AL34" s="2471"/>
      <c r="AM34" s="2462" t="s">
        <v>740</v>
      </c>
      <c r="AN34" s="2463"/>
      <c r="AO34" s="2470">
        <f>IFERROR(ROUNDUP(AO33/$J$33,1),"0")</f>
        <v>0</v>
      </c>
      <c r="AP34" s="2471"/>
      <c r="AQ34" s="2471"/>
      <c r="AR34" s="2462" t="s">
        <v>740</v>
      </c>
      <c r="AS34" s="2463"/>
      <c r="AT34" s="2473">
        <f>P34+U34+Z34+AE34+AJ34+AO34</f>
        <v>0</v>
      </c>
      <c r="AU34" s="2474"/>
      <c r="AV34" s="2474"/>
      <c r="AW34" s="2462" t="s">
        <v>740</v>
      </c>
      <c r="AX34" s="2463"/>
    </row>
    <row r="35" spans="5:50" ht="13.9" customHeight="1" x14ac:dyDescent="0.15">
      <c r="E35" s="350" t="s">
        <v>739</v>
      </c>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51" t="str">
        <f>IFERROR(IF(AT34&gt;Y9,"「１　事業者名等」の定員数を超過しています。",""),"")</f>
        <v/>
      </c>
    </row>
    <row r="36" spans="5:50" ht="13.9" customHeight="1" x14ac:dyDescent="0.15">
      <c r="E36" s="350" t="s">
        <v>738</v>
      </c>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row>
    <row r="37" spans="5:50" ht="13.9" customHeight="1" x14ac:dyDescent="0.15">
      <c r="E37" s="350" t="s">
        <v>737</v>
      </c>
      <c r="F37" s="349"/>
      <c r="G37" s="349"/>
      <c r="H37" s="349"/>
      <c r="I37" s="349"/>
      <c r="J37" s="349"/>
      <c r="K37" s="349"/>
      <c r="L37" s="349"/>
      <c r="M37" s="349"/>
      <c r="N37" s="349"/>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row>
    <row r="38" spans="5:50" ht="13.9" customHeight="1" x14ac:dyDescent="0.15">
      <c r="E38" s="350" t="s">
        <v>736</v>
      </c>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row>
    <row r="39" spans="5:50" ht="13.9" customHeight="1" x14ac:dyDescent="0.15">
      <c r="E39" s="350" t="s">
        <v>735</v>
      </c>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row>
    <row r="40" spans="5:50" ht="13.9" customHeight="1" x14ac:dyDescent="0.15">
      <c r="E40" s="350" t="s">
        <v>734</v>
      </c>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row>
    <row r="41" spans="5:50" ht="13.9" customHeight="1" x14ac:dyDescent="0.15">
      <c r="E41" s="350"/>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row>
    <row r="42" spans="5:50" ht="13.9" customHeight="1" x14ac:dyDescent="0.15">
      <c r="E42" s="350"/>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row>
    <row r="43" spans="5:50" ht="13.9" customHeight="1" x14ac:dyDescent="0.15">
      <c r="G43" s="347" t="s">
        <v>733</v>
      </c>
      <c r="AD43" s="347" t="s">
        <v>732</v>
      </c>
    </row>
    <row r="44" spans="5:50" ht="13.9" customHeight="1" x14ac:dyDescent="0.15">
      <c r="E44" s="349"/>
      <c r="F44" s="349"/>
      <c r="I44" s="2475"/>
      <c r="J44" s="2475"/>
      <c r="K44" s="2475"/>
      <c r="L44" s="2475"/>
      <c r="M44" s="2475"/>
      <c r="N44" s="2475"/>
      <c r="O44" s="2475"/>
      <c r="P44" s="2475"/>
      <c r="Q44" s="2475"/>
      <c r="R44" s="2475"/>
      <c r="S44" s="2475"/>
      <c r="T44" s="2475"/>
      <c r="U44" s="2475" t="s">
        <v>731</v>
      </c>
      <c r="V44" s="2475"/>
      <c r="W44" s="2475"/>
      <c r="X44" s="2475"/>
      <c r="Y44" s="2475"/>
      <c r="Z44" s="2475"/>
      <c r="AF44" s="2475"/>
      <c r="AG44" s="2475"/>
      <c r="AH44" s="2475"/>
      <c r="AI44" s="2475"/>
      <c r="AJ44" s="2475"/>
      <c r="AK44" s="2475"/>
      <c r="AL44" s="2475"/>
      <c r="AM44" s="2475"/>
      <c r="AN44" s="2475"/>
      <c r="AO44" s="2475"/>
      <c r="AP44" s="2475"/>
      <c r="AQ44" s="2475"/>
      <c r="AR44" s="2475" t="s">
        <v>731</v>
      </c>
      <c r="AS44" s="2475"/>
      <c r="AT44" s="2475"/>
      <c r="AU44" s="2475"/>
      <c r="AV44" s="2475"/>
      <c r="AW44" s="2475"/>
    </row>
    <row r="45" spans="5:50" ht="13.9" customHeight="1" x14ac:dyDescent="0.15">
      <c r="E45" s="349"/>
      <c r="F45" s="349"/>
      <c r="I45" s="2475" t="s">
        <v>730</v>
      </c>
      <c r="J45" s="2475"/>
      <c r="K45" s="2475"/>
      <c r="L45" s="2475"/>
      <c r="M45" s="2475"/>
      <c r="N45" s="2475"/>
      <c r="O45" s="2475"/>
      <c r="P45" s="2475"/>
      <c r="Q45" s="2475"/>
      <c r="R45" s="2475"/>
      <c r="S45" s="2475"/>
      <c r="T45" s="2475"/>
      <c r="U45" s="2482" t="str">
        <f>IF(AND(OR(AK7="○",AK8="○"),E12="○"),ROUNDUP(AX15*0.9/7,0),IF(AND(OR(AK7="○",AK8="○"),OR(E13="○",E14="○")),ROUNDUP(AT34/7,0),""))</f>
        <v/>
      </c>
      <c r="V45" s="2483"/>
      <c r="W45" s="2483"/>
      <c r="X45" s="2484"/>
      <c r="Y45" s="2472" t="s">
        <v>164</v>
      </c>
      <c r="Z45" s="2472"/>
      <c r="AF45" s="2475" t="s">
        <v>730</v>
      </c>
      <c r="AG45" s="2475"/>
      <c r="AH45" s="2475"/>
      <c r="AI45" s="2475"/>
      <c r="AJ45" s="2475"/>
      <c r="AK45" s="2475"/>
      <c r="AL45" s="2475"/>
      <c r="AM45" s="2475"/>
      <c r="AN45" s="2475"/>
      <c r="AO45" s="2475"/>
      <c r="AP45" s="2475"/>
      <c r="AQ45" s="2475"/>
      <c r="AR45" s="2485"/>
      <c r="AS45" s="2485"/>
      <c r="AT45" s="2485"/>
      <c r="AU45" s="2485"/>
      <c r="AV45" s="2472" t="s">
        <v>164</v>
      </c>
      <c r="AW45" s="2472"/>
    </row>
    <row r="46" spans="5:50" ht="13.9" customHeight="1" x14ac:dyDescent="0.15">
      <c r="E46" s="350"/>
      <c r="I46" s="350"/>
      <c r="AF46" s="350"/>
    </row>
    <row r="47" spans="5:50" ht="13.9" customHeight="1" x14ac:dyDescent="0.15">
      <c r="E47" s="350"/>
      <c r="G47" s="347" t="s">
        <v>729</v>
      </c>
      <c r="T47" s="349"/>
      <c r="U47" s="349"/>
      <c r="V47" s="349"/>
      <c r="W47" s="349"/>
      <c r="X47" s="349"/>
      <c r="Y47" s="349"/>
      <c r="Z47" s="349"/>
      <c r="AA47" s="349"/>
      <c r="AB47" s="349"/>
      <c r="AC47" s="349"/>
      <c r="AD47" s="349"/>
      <c r="AE47" s="349"/>
      <c r="AF47" s="349"/>
      <c r="AG47" s="349"/>
      <c r="AH47" s="349"/>
      <c r="AI47" s="349"/>
    </row>
    <row r="48" spans="5:50" ht="13.9" customHeight="1" thickBot="1" x14ac:dyDescent="0.2">
      <c r="E48" s="350"/>
      <c r="T48" s="349"/>
      <c r="U48" s="349"/>
      <c r="V48" s="349"/>
      <c r="W48" s="349"/>
      <c r="X48" s="349"/>
      <c r="Y48" s="349"/>
      <c r="Z48" s="349"/>
      <c r="AA48" s="349"/>
      <c r="AB48" s="349"/>
      <c r="AC48" s="349"/>
      <c r="AD48" s="349"/>
      <c r="AE48" s="349"/>
      <c r="AF48" s="349"/>
      <c r="AG48" s="349"/>
      <c r="AH48" s="349"/>
      <c r="AI48" s="349"/>
    </row>
    <row r="49" spans="17:47" ht="13.9" customHeight="1" x14ac:dyDescent="0.15">
      <c r="Q49" s="349"/>
      <c r="R49" s="349"/>
      <c r="S49" s="349"/>
      <c r="T49" s="349"/>
      <c r="U49" s="349"/>
      <c r="V49" s="349"/>
      <c r="W49" s="349"/>
      <c r="X49" s="349"/>
      <c r="Y49" s="349"/>
      <c r="Z49" s="349"/>
      <c r="AA49" s="349"/>
      <c r="AB49" s="349"/>
      <c r="AC49" s="348"/>
      <c r="AD49" s="2476" t="str">
        <f>(IF(OR(U45&lt;=AR45),"可","規定の員数を満たしていません。"))</f>
        <v>可</v>
      </c>
      <c r="AE49" s="2477"/>
      <c r="AF49" s="2477"/>
      <c r="AG49" s="2477"/>
      <c r="AH49" s="2477"/>
      <c r="AI49" s="2477"/>
      <c r="AJ49" s="2477"/>
      <c r="AK49" s="2477"/>
      <c r="AL49" s="2477"/>
      <c r="AM49" s="2477"/>
      <c r="AN49" s="2477"/>
      <c r="AO49" s="2477"/>
      <c r="AP49" s="2477"/>
      <c r="AQ49" s="2477"/>
      <c r="AR49" s="2477"/>
      <c r="AS49" s="2477"/>
      <c r="AT49" s="2477"/>
      <c r="AU49" s="2478"/>
    </row>
    <row r="50" spans="17:47" ht="13.9" customHeight="1" thickBot="1" x14ac:dyDescent="0.2">
      <c r="AD50" s="2479"/>
      <c r="AE50" s="2480"/>
      <c r="AF50" s="2480"/>
      <c r="AG50" s="2480"/>
      <c r="AH50" s="2480"/>
      <c r="AI50" s="2480"/>
      <c r="AJ50" s="2480"/>
      <c r="AK50" s="2480"/>
      <c r="AL50" s="2480"/>
      <c r="AM50" s="2480"/>
      <c r="AN50" s="2480"/>
      <c r="AO50" s="2480"/>
      <c r="AP50" s="2480"/>
      <c r="AQ50" s="2480"/>
      <c r="AR50" s="2480"/>
      <c r="AS50" s="2480"/>
      <c r="AT50" s="2480"/>
      <c r="AU50" s="2481"/>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9"/>
  <conditionalFormatting sqref="J21:M32 AJ21:AL32">
    <cfRule type="expression" dxfId="94" priority="6">
      <formula>COUNTA($G$12)&gt;=1</formula>
    </cfRule>
  </conditionalFormatting>
  <conditionalFormatting sqref="P21:R32">
    <cfRule type="expression" dxfId="93" priority="5">
      <formula>COUNTA($G$12)&gt;=1</formula>
    </cfRule>
  </conditionalFormatting>
  <conditionalFormatting sqref="U21:W32">
    <cfRule type="expression" dxfId="92" priority="4">
      <formula>COUNTA($G$12)&gt;=1</formula>
    </cfRule>
  </conditionalFormatting>
  <conditionalFormatting sqref="Z21:AB32">
    <cfRule type="expression" dxfId="91" priority="2">
      <formula>COUNTA($G$12)&gt;=1</formula>
    </cfRule>
  </conditionalFormatting>
  <conditionalFormatting sqref="AE21:AG32">
    <cfRule type="expression" dxfId="90" priority="1">
      <formula>COUNTA($G$12)&gt;=1</formula>
    </cfRule>
  </conditionalFormatting>
  <conditionalFormatting sqref="AO12:AQ14 AX12:AZ14">
    <cfRule type="expression" dxfId="89" priority="7">
      <formula>COUNTA($E$13:$G$14)&gt;=1</formula>
    </cfRule>
  </conditionalFormatting>
  <conditionalFormatting sqref="AO21:AQ32">
    <cfRule type="expression" dxfId="88" priority="3">
      <formula>COUNTA($G$12)&gt;=1</formula>
    </cfRule>
  </conditionalFormatting>
  <dataValidations count="4">
    <dataValidation type="whole" allowBlank="1" showInputMessage="1" showErrorMessage="1" error="入力月の月日数を超過しています" sqref="J22:M22 J24:M25 J27:M27 J29:M30 J32:M32" xr:uid="{00000000-0002-0000-2400-000000000000}">
      <formula1>0</formula1>
      <formula2>31</formula2>
    </dataValidation>
    <dataValidation type="whole" allowBlank="1" showInputMessage="1" showErrorMessage="1" error="入力月の月日数を超過しています" sqref="J31:M31" xr:uid="{00000000-0002-0000-2400-000001000000}">
      <formula1>0</formula1>
      <formula2>29</formula2>
    </dataValidation>
    <dataValidation type="whole" allowBlank="1" showInputMessage="1" showErrorMessage="1" error="入力月の月日数を超過しています" sqref="J21:M21 J23:M23 J26:M26 J28:M28" xr:uid="{00000000-0002-0000-2400-000002000000}">
      <formula1>0</formula1>
      <formula2>30</formula2>
    </dataValidation>
    <dataValidation type="list" allowBlank="1" showInputMessage="1" showErrorMessage="1" sqref="E12:G14 AH10 AK7:AM8" xr:uid="{00000000-0002-0000-2400-000003000000}">
      <formula1>$Q$3:$Q$4</formula1>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D57"/>
  <sheetViews>
    <sheetView view="pageBreakPreview" zoomScale="115" zoomScaleNormal="115" zoomScaleSheetLayoutView="115" workbookViewId="0"/>
  </sheetViews>
  <sheetFormatPr defaultColWidth="8.875" defaultRowHeight="12" x14ac:dyDescent="0.15"/>
  <cols>
    <col min="1" max="56" width="1.75" style="347" customWidth="1"/>
    <col min="57" max="59" width="8.875" style="347" customWidth="1"/>
    <col min="60" max="16384" width="8.875" style="347"/>
  </cols>
  <sheetData>
    <row r="1" spans="1:56" ht="13.9" customHeight="1" x14ac:dyDescent="0.15">
      <c r="A1" s="349" t="s">
        <v>786</v>
      </c>
    </row>
    <row r="2" spans="1:56" ht="13.9" customHeight="1" x14ac:dyDescent="0.15">
      <c r="AP2" s="2511" t="s">
        <v>785</v>
      </c>
      <c r="AQ2" s="2511"/>
      <c r="AR2" s="2511"/>
      <c r="AS2" s="2510"/>
      <c r="AT2" s="2510"/>
      <c r="AU2" s="2511" t="s">
        <v>784</v>
      </c>
      <c r="AV2" s="2511"/>
      <c r="AW2" s="2510"/>
      <c r="AX2" s="2510"/>
      <c r="AY2" s="2511" t="s">
        <v>783</v>
      </c>
      <c r="AZ2" s="2511"/>
      <c r="BA2" s="2510"/>
      <c r="BB2" s="2510"/>
      <c r="BC2" s="2511" t="s">
        <v>742</v>
      </c>
      <c r="BD2" s="2511"/>
    </row>
    <row r="3" spans="1:56" ht="13.9" customHeight="1" x14ac:dyDescent="0.15"/>
    <row r="4" spans="1:56" ht="13.9" customHeight="1" x14ac:dyDescent="0.15">
      <c r="Q4" s="347" t="s">
        <v>782</v>
      </c>
    </row>
    <row r="5" spans="1:56" ht="13.9" customHeight="1" x14ac:dyDescent="0.15"/>
    <row r="6" spans="1:56" ht="13.9" customHeight="1" x14ac:dyDescent="0.15">
      <c r="C6" s="347" t="s">
        <v>781</v>
      </c>
      <c r="AI6" s="347" t="s">
        <v>780</v>
      </c>
    </row>
    <row r="7" spans="1:56" ht="13.9" customHeight="1" x14ac:dyDescent="0.15">
      <c r="E7" s="2475" t="s">
        <v>779</v>
      </c>
      <c r="F7" s="2475"/>
      <c r="G7" s="2475"/>
      <c r="H7" s="2475"/>
      <c r="I7" s="2475"/>
      <c r="J7" s="2475"/>
      <c r="K7" s="2475"/>
      <c r="L7" s="2508"/>
      <c r="M7" s="2508"/>
      <c r="N7" s="2508"/>
      <c r="O7" s="2508"/>
      <c r="P7" s="2508"/>
      <c r="Q7" s="2508"/>
      <c r="R7" s="2508"/>
      <c r="S7" s="2508"/>
      <c r="T7" s="2508"/>
      <c r="U7" s="2508"/>
      <c r="V7" s="2508"/>
      <c r="W7" s="2508"/>
      <c r="X7" s="2508"/>
      <c r="Y7" s="2508"/>
      <c r="Z7" s="2508"/>
      <c r="AA7" s="2508"/>
      <c r="AB7" s="2508"/>
      <c r="AC7" s="2508"/>
      <c r="AD7" s="2508"/>
      <c r="AK7" s="2502" t="s">
        <v>782</v>
      </c>
      <c r="AL7" s="2502"/>
      <c r="AM7" s="2502"/>
      <c r="AN7" s="2475" t="s">
        <v>778</v>
      </c>
      <c r="AO7" s="2475"/>
      <c r="AP7" s="2475"/>
      <c r="AQ7" s="2475"/>
      <c r="AR7" s="2475"/>
      <c r="AS7" s="2475"/>
      <c r="AT7" s="2475"/>
      <c r="AU7" s="2475"/>
      <c r="AV7" s="2475"/>
      <c r="AW7" s="2475"/>
      <c r="AX7" s="2475"/>
      <c r="AY7" s="2475"/>
    </row>
    <row r="8" spans="1:56" ht="13.9" customHeight="1" x14ac:dyDescent="0.15">
      <c r="E8" s="2475" t="s">
        <v>777</v>
      </c>
      <c r="F8" s="2475"/>
      <c r="G8" s="2475"/>
      <c r="H8" s="2475"/>
      <c r="I8" s="2475"/>
      <c r="J8" s="2475"/>
      <c r="K8" s="2475"/>
      <c r="L8" s="2508"/>
      <c r="M8" s="2508"/>
      <c r="N8" s="2508"/>
      <c r="O8" s="2508"/>
      <c r="P8" s="2508"/>
      <c r="Q8" s="2508"/>
      <c r="R8" s="2508"/>
      <c r="S8" s="2508"/>
      <c r="T8" s="2508"/>
      <c r="U8" s="2508"/>
      <c r="V8" s="2508"/>
      <c r="W8" s="2508"/>
      <c r="X8" s="2508"/>
      <c r="Y8" s="2508"/>
      <c r="Z8" s="2508"/>
      <c r="AA8" s="2508"/>
      <c r="AB8" s="2508"/>
      <c r="AC8" s="2508"/>
      <c r="AD8" s="2508"/>
      <c r="AK8" s="2502"/>
      <c r="AL8" s="2502"/>
      <c r="AM8" s="2502"/>
      <c r="AN8" s="2475" t="s">
        <v>776</v>
      </c>
      <c r="AO8" s="2475"/>
      <c r="AP8" s="2475"/>
      <c r="AQ8" s="2475"/>
      <c r="AR8" s="2475"/>
      <c r="AS8" s="2475"/>
      <c r="AT8" s="2475"/>
      <c r="AU8" s="2475"/>
      <c r="AV8" s="2475"/>
      <c r="AW8" s="2475"/>
      <c r="AX8" s="2475"/>
      <c r="AY8" s="2475"/>
    </row>
    <row r="9" spans="1:56" ht="13.9" customHeight="1" x14ac:dyDescent="0.15">
      <c r="E9" s="2475" t="s">
        <v>775</v>
      </c>
      <c r="F9" s="2475"/>
      <c r="G9" s="2475"/>
      <c r="H9" s="2475"/>
      <c r="I9" s="2475"/>
      <c r="J9" s="2475"/>
      <c r="K9" s="2475"/>
      <c r="L9" s="2508"/>
      <c r="M9" s="2508"/>
      <c r="N9" s="2508"/>
      <c r="O9" s="2508"/>
      <c r="P9" s="2508"/>
      <c r="Q9" s="2508"/>
      <c r="R9" s="2508"/>
      <c r="S9" s="2508"/>
      <c r="T9" s="2508"/>
      <c r="U9" s="2508"/>
      <c r="V9" s="2475" t="s">
        <v>774</v>
      </c>
      <c r="W9" s="2475"/>
      <c r="X9" s="2475"/>
      <c r="Y9" s="2509">
        <v>14</v>
      </c>
      <c r="Z9" s="2509"/>
      <c r="AA9" s="2509"/>
      <c r="AB9" s="2509"/>
      <c r="AC9" s="2475" t="s">
        <v>740</v>
      </c>
      <c r="AD9" s="2475"/>
      <c r="AJ9" s="353"/>
      <c r="AK9" s="362" t="s">
        <v>773</v>
      </c>
      <c r="AL9" s="353"/>
      <c r="AM9" s="353"/>
      <c r="AN9" s="353"/>
      <c r="AO9" s="353"/>
      <c r="AP9" s="353"/>
      <c r="AQ9" s="353"/>
      <c r="AR9" s="353"/>
      <c r="AS9" s="353"/>
      <c r="AT9" s="353"/>
      <c r="AU9" s="353"/>
    </row>
    <row r="10" spans="1:56" ht="13.9" customHeight="1" x14ac:dyDescent="0.15">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H10" s="353"/>
      <c r="AI10" s="353"/>
      <c r="AJ10" s="353"/>
      <c r="AK10" s="355" t="str">
        <f>IF(COUNTIF(AK6:AM8,"○")&gt;1,"いづれか１つを選択してください。","")</f>
        <v/>
      </c>
      <c r="AL10" s="353"/>
      <c r="AM10" s="353"/>
      <c r="AN10" s="353"/>
      <c r="AO10" s="353"/>
      <c r="AP10" s="353"/>
      <c r="AQ10" s="353"/>
      <c r="AR10" s="353"/>
      <c r="AS10" s="353"/>
      <c r="AT10" s="353"/>
      <c r="AU10" s="353"/>
    </row>
    <row r="11" spans="1:56" ht="13.9" customHeight="1" x14ac:dyDescent="0.15">
      <c r="C11" s="347" t="s">
        <v>772</v>
      </c>
      <c r="AH11" s="347" t="s">
        <v>771</v>
      </c>
    </row>
    <row r="12" spans="1:56" ht="13.9" customHeight="1" x14ac:dyDescent="0.15">
      <c r="E12" s="2502" t="s">
        <v>782</v>
      </c>
      <c r="F12" s="2502"/>
      <c r="G12" s="2502"/>
      <c r="H12" s="2503" t="s">
        <v>770</v>
      </c>
      <c r="I12" s="2503"/>
      <c r="J12" s="2503"/>
      <c r="K12" s="2503"/>
      <c r="L12" s="2503"/>
      <c r="M12" s="2503"/>
      <c r="N12" s="2503"/>
      <c r="O12" s="2503"/>
      <c r="P12" s="2503"/>
      <c r="Q12" s="2503"/>
      <c r="R12" s="2503"/>
      <c r="S12" s="2503"/>
      <c r="T12" s="2503"/>
      <c r="U12" s="2503"/>
      <c r="V12" s="2503"/>
      <c r="W12" s="2503"/>
      <c r="X12" s="2503"/>
      <c r="Y12" s="2503"/>
      <c r="Z12" s="2503"/>
      <c r="AA12" s="2503"/>
      <c r="AB12" s="2503"/>
      <c r="AC12" s="2503"/>
      <c r="AD12" s="2503"/>
      <c r="AE12" s="2503"/>
      <c r="AF12" s="2503"/>
      <c r="AI12" s="354"/>
      <c r="AK12" s="2464" t="s">
        <v>761</v>
      </c>
      <c r="AL12" s="2465"/>
      <c r="AM12" s="2465"/>
      <c r="AN12" s="2466"/>
      <c r="AO12" s="2505"/>
      <c r="AP12" s="2506"/>
      <c r="AQ12" s="2506"/>
      <c r="AR12" s="2462" t="s">
        <v>740</v>
      </c>
      <c r="AS12" s="2463"/>
      <c r="AT12" s="2504" t="s">
        <v>758</v>
      </c>
      <c r="AU12" s="2462"/>
      <c r="AV12" s="2462"/>
      <c r="AW12" s="2463"/>
      <c r="AX12" s="2505">
        <v>3</v>
      </c>
      <c r="AY12" s="2506"/>
      <c r="AZ12" s="2506"/>
      <c r="BA12" s="2462" t="s">
        <v>740</v>
      </c>
      <c r="BB12" s="2463"/>
    </row>
    <row r="13" spans="1:56" ht="13.9" customHeight="1" x14ac:dyDescent="0.15">
      <c r="E13" s="2502"/>
      <c r="F13" s="2502"/>
      <c r="G13" s="2502"/>
      <c r="H13" s="2503" t="s">
        <v>769</v>
      </c>
      <c r="I13" s="2503"/>
      <c r="J13" s="2503"/>
      <c r="K13" s="2503"/>
      <c r="L13" s="2503"/>
      <c r="M13" s="2503"/>
      <c r="N13" s="2503"/>
      <c r="O13" s="2503"/>
      <c r="P13" s="2503"/>
      <c r="Q13" s="2503"/>
      <c r="R13" s="2503"/>
      <c r="S13" s="2503"/>
      <c r="T13" s="2503"/>
      <c r="U13" s="2503"/>
      <c r="V13" s="2503"/>
      <c r="W13" s="2503"/>
      <c r="X13" s="2503"/>
      <c r="Y13" s="2503"/>
      <c r="Z13" s="2503"/>
      <c r="AA13" s="2503"/>
      <c r="AB13" s="2503"/>
      <c r="AC13" s="2503"/>
      <c r="AD13" s="2503"/>
      <c r="AE13" s="2503"/>
      <c r="AF13" s="2503"/>
      <c r="AH13" s="354" t="str">
        <f>IF(E12="○","→","")</f>
        <v>→</v>
      </c>
      <c r="AI13" s="354"/>
      <c r="AK13" s="2504" t="s">
        <v>760</v>
      </c>
      <c r="AL13" s="2462"/>
      <c r="AM13" s="2462"/>
      <c r="AN13" s="2463"/>
      <c r="AO13" s="2505"/>
      <c r="AP13" s="2506"/>
      <c r="AQ13" s="2506"/>
      <c r="AR13" s="2462" t="s">
        <v>740</v>
      </c>
      <c r="AS13" s="2463"/>
      <c r="AT13" s="2504" t="s">
        <v>757</v>
      </c>
      <c r="AU13" s="2462"/>
      <c r="AV13" s="2462"/>
      <c r="AW13" s="2463"/>
      <c r="AX13" s="2505">
        <v>1</v>
      </c>
      <c r="AY13" s="2506"/>
      <c r="AZ13" s="2506"/>
      <c r="BA13" s="2462" t="s">
        <v>740</v>
      </c>
      <c r="BB13" s="2463"/>
    </row>
    <row r="14" spans="1:56" ht="13.9" customHeight="1" x14ac:dyDescent="0.15">
      <c r="E14" s="2502"/>
      <c r="F14" s="2502"/>
      <c r="G14" s="2502"/>
      <c r="H14" s="2503" t="s">
        <v>768</v>
      </c>
      <c r="I14" s="2503"/>
      <c r="J14" s="2503"/>
      <c r="K14" s="2503"/>
      <c r="L14" s="2503"/>
      <c r="M14" s="2503"/>
      <c r="N14" s="2503"/>
      <c r="O14" s="2503"/>
      <c r="P14" s="2503"/>
      <c r="Q14" s="2503"/>
      <c r="R14" s="2503"/>
      <c r="S14" s="2503"/>
      <c r="T14" s="2503"/>
      <c r="U14" s="2503"/>
      <c r="V14" s="2503"/>
      <c r="W14" s="2503"/>
      <c r="X14" s="2503"/>
      <c r="Y14" s="2503"/>
      <c r="Z14" s="2503"/>
      <c r="AA14" s="2503"/>
      <c r="AB14" s="2503"/>
      <c r="AC14" s="2503"/>
      <c r="AD14" s="2503"/>
      <c r="AE14" s="2503"/>
      <c r="AF14" s="2503"/>
      <c r="AH14" s="354"/>
      <c r="AI14" s="354"/>
      <c r="AK14" s="2504" t="s">
        <v>759</v>
      </c>
      <c r="AL14" s="2462"/>
      <c r="AM14" s="2462"/>
      <c r="AN14" s="2463"/>
      <c r="AO14" s="2505">
        <v>3</v>
      </c>
      <c r="AP14" s="2506"/>
      <c r="AQ14" s="2506"/>
      <c r="AR14" s="2462" t="s">
        <v>740</v>
      </c>
      <c r="AS14" s="2463"/>
      <c r="AT14" s="2504" t="s">
        <v>756</v>
      </c>
      <c r="AU14" s="2462"/>
      <c r="AV14" s="2462"/>
      <c r="AW14" s="2463"/>
      <c r="AX14" s="2505"/>
      <c r="AY14" s="2506"/>
      <c r="AZ14" s="2506"/>
      <c r="BA14" s="2462" t="s">
        <v>740</v>
      </c>
      <c r="BB14" s="2463"/>
    </row>
    <row r="15" spans="1:56" ht="13.9" customHeight="1" x14ac:dyDescent="0.15">
      <c r="E15" s="360" t="s">
        <v>767</v>
      </c>
      <c r="F15" s="349"/>
      <c r="G15" s="349"/>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K15" s="349"/>
      <c r="AL15" s="349"/>
      <c r="AM15" s="349"/>
      <c r="AN15" s="349"/>
      <c r="AO15" s="361"/>
      <c r="AP15" s="361"/>
      <c r="AQ15" s="361"/>
      <c r="AR15" s="349"/>
      <c r="AS15" s="349"/>
      <c r="AT15" s="2504" t="s">
        <v>766</v>
      </c>
      <c r="AU15" s="2462"/>
      <c r="AV15" s="2462"/>
      <c r="AW15" s="2463"/>
      <c r="AX15" s="2500">
        <f>AO12+AO13+AO14+AX12+AX13+AX14</f>
        <v>7</v>
      </c>
      <c r="AY15" s="2501"/>
      <c r="AZ15" s="2501"/>
      <c r="BA15" s="2462" t="s">
        <v>740</v>
      </c>
      <c r="BB15" s="2463"/>
    </row>
    <row r="16" spans="1:56" ht="13.9" customHeight="1" x14ac:dyDescent="0.15">
      <c r="E16" s="360" t="s">
        <v>765</v>
      </c>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59" t="str">
        <f>IF(OR(E13="○",E14="○"),"↓","")</f>
        <v/>
      </c>
      <c r="AE16" s="358"/>
      <c r="AF16" s="349"/>
      <c r="AR16" s="353"/>
      <c r="AS16" s="353"/>
      <c r="AT16" s="357"/>
      <c r="AU16" s="357"/>
      <c r="AV16" s="357"/>
      <c r="AW16" s="357"/>
      <c r="AX16" s="357"/>
      <c r="AY16" s="357"/>
      <c r="AZ16" s="357"/>
      <c r="BA16" s="357"/>
      <c r="BB16" s="356" t="str">
        <f>IF(AND(AX15&lt;&gt;Y9,E12="○"),"「１　事業者名簿」の定員数と想定される利用者数が一致しません。","")</f>
        <v>「１　事業者名簿」の定員数と想定される利用者数が一致しません。</v>
      </c>
    </row>
    <row r="17" spans="3:53" ht="13.9" customHeight="1" x14ac:dyDescent="0.15">
      <c r="E17" s="355" t="str">
        <f>IF(COUNTIF(E12:G14,"○")&gt;1,"いずれか１つを選択してください。","")</f>
        <v/>
      </c>
      <c r="AD17" s="354"/>
      <c r="AE17" s="354"/>
      <c r="AR17" s="353"/>
      <c r="AS17" s="353"/>
      <c r="AT17" s="353"/>
      <c r="AU17" s="353"/>
      <c r="AV17" s="353"/>
      <c r="AW17" s="353"/>
      <c r="AX17" s="353"/>
      <c r="AY17" s="353"/>
      <c r="AZ17" s="353"/>
    </row>
    <row r="18" spans="3:53" ht="13.9" customHeight="1" x14ac:dyDescent="0.15">
      <c r="C18" s="347" t="s">
        <v>764</v>
      </c>
    </row>
    <row r="19" spans="3:53" ht="13.9" customHeight="1" x14ac:dyDescent="0.15">
      <c r="E19" s="2475"/>
      <c r="F19" s="2475"/>
      <c r="G19" s="2475"/>
      <c r="H19" s="2475"/>
      <c r="I19" s="2475"/>
      <c r="J19" s="2475" t="s">
        <v>763</v>
      </c>
      <c r="K19" s="2475"/>
      <c r="L19" s="2475"/>
      <c r="M19" s="2475"/>
      <c r="N19" s="2475"/>
      <c r="O19" s="2475"/>
      <c r="P19" s="2475" t="s">
        <v>762</v>
      </c>
      <c r="Q19" s="2475"/>
      <c r="R19" s="2475"/>
      <c r="S19" s="2475"/>
      <c r="T19" s="2475"/>
      <c r="U19" s="2475"/>
      <c r="V19" s="2475"/>
      <c r="W19" s="2475"/>
      <c r="X19" s="2475"/>
      <c r="Y19" s="2475"/>
      <c r="Z19" s="2475"/>
      <c r="AA19" s="2475"/>
      <c r="AB19" s="2475"/>
      <c r="AC19" s="2475"/>
      <c r="AD19" s="2475"/>
      <c r="AE19" s="2475"/>
      <c r="AF19" s="2475"/>
      <c r="AG19" s="2475"/>
      <c r="AH19" s="2475"/>
      <c r="AI19" s="2475"/>
      <c r="AJ19" s="2475"/>
      <c r="AK19" s="2475"/>
      <c r="AL19" s="2475"/>
      <c r="AM19" s="2475"/>
      <c r="AN19" s="2475"/>
      <c r="AO19" s="2475"/>
      <c r="AP19" s="2475"/>
      <c r="AQ19" s="2475"/>
      <c r="AR19" s="2475"/>
      <c r="AS19" s="2475"/>
      <c r="AT19" s="2475"/>
      <c r="AU19" s="2475"/>
      <c r="AV19" s="2475"/>
      <c r="AW19" s="2475"/>
      <c r="AX19" s="2475"/>
    </row>
    <row r="20" spans="3:53" ht="13.9" customHeight="1" x14ac:dyDescent="0.15">
      <c r="E20" s="2475"/>
      <c r="F20" s="2475"/>
      <c r="G20" s="2475"/>
      <c r="H20" s="2475"/>
      <c r="I20" s="2475"/>
      <c r="J20" s="2475"/>
      <c r="K20" s="2475"/>
      <c r="L20" s="2475"/>
      <c r="M20" s="2475"/>
      <c r="N20" s="2475"/>
      <c r="O20" s="2475"/>
      <c r="P20" s="2507" t="s">
        <v>761</v>
      </c>
      <c r="Q20" s="2507"/>
      <c r="R20" s="2507"/>
      <c r="S20" s="2507"/>
      <c r="T20" s="2507"/>
      <c r="U20" s="2475" t="s">
        <v>760</v>
      </c>
      <c r="V20" s="2475"/>
      <c r="W20" s="2475"/>
      <c r="X20" s="2475"/>
      <c r="Y20" s="2475"/>
      <c r="Z20" s="2475" t="s">
        <v>759</v>
      </c>
      <c r="AA20" s="2475"/>
      <c r="AB20" s="2475"/>
      <c r="AC20" s="2475"/>
      <c r="AD20" s="2475"/>
      <c r="AE20" s="2475" t="s">
        <v>758</v>
      </c>
      <c r="AF20" s="2475"/>
      <c r="AG20" s="2475"/>
      <c r="AH20" s="2475"/>
      <c r="AI20" s="2475"/>
      <c r="AJ20" s="2475" t="s">
        <v>757</v>
      </c>
      <c r="AK20" s="2475"/>
      <c r="AL20" s="2475"/>
      <c r="AM20" s="2475"/>
      <c r="AN20" s="2475"/>
      <c r="AO20" s="2475" t="s">
        <v>756</v>
      </c>
      <c r="AP20" s="2475"/>
      <c r="AQ20" s="2475"/>
      <c r="AR20" s="2475"/>
      <c r="AS20" s="2475"/>
      <c r="AT20" s="2475" t="s">
        <v>743</v>
      </c>
      <c r="AU20" s="2475"/>
      <c r="AV20" s="2475"/>
      <c r="AW20" s="2475"/>
      <c r="AX20" s="2475"/>
    </row>
    <row r="21" spans="3:53" ht="13.9" customHeight="1" x14ac:dyDescent="0.15">
      <c r="E21" s="2475" t="s">
        <v>755</v>
      </c>
      <c r="F21" s="2475"/>
      <c r="G21" s="2475"/>
      <c r="H21" s="2475"/>
      <c r="I21" s="2475"/>
      <c r="J21" s="2494">
        <v>30</v>
      </c>
      <c r="K21" s="2495"/>
      <c r="L21" s="2495"/>
      <c r="M21" s="2495"/>
      <c r="N21" s="2490" t="s">
        <v>742</v>
      </c>
      <c r="O21" s="2491"/>
      <c r="P21" s="2496">
        <v>0</v>
      </c>
      <c r="Q21" s="2497"/>
      <c r="R21" s="2497"/>
      <c r="S21" s="2490" t="s">
        <v>740</v>
      </c>
      <c r="T21" s="2491"/>
      <c r="U21" s="2498">
        <v>0</v>
      </c>
      <c r="V21" s="2499"/>
      <c r="W21" s="2499"/>
      <c r="X21" s="2462" t="s">
        <v>740</v>
      </c>
      <c r="Y21" s="2463"/>
      <c r="Z21" s="2498">
        <v>210</v>
      </c>
      <c r="AA21" s="2499"/>
      <c r="AB21" s="2499"/>
      <c r="AC21" s="2462" t="s">
        <v>740</v>
      </c>
      <c r="AD21" s="2463"/>
      <c r="AE21" s="2498">
        <v>210</v>
      </c>
      <c r="AF21" s="2499"/>
      <c r="AG21" s="2499"/>
      <c r="AH21" s="2462" t="s">
        <v>740</v>
      </c>
      <c r="AI21" s="2463"/>
      <c r="AJ21" s="2498">
        <v>0</v>
      </c>
      <c r="AK21" s="2499"/>
      <c r="AL21" s="2499"/>
      <c r="AM21" s="2462" t="s">
        <v>740</v>
      </c>
      <c r="AN21" s="2463"/>
      <c r="AO21" s="2498">
        <v>0</v>
      </c>
      <c r="AP21" s="2499"/>
      <c r="AQ21" s="2499"/>
      <c r="AR21" s="2462" t="s">
        <v>740</v>
      </c>
      <c r="AS21" s="2463"/>
      <c r="AT21" s="2486">
        <f t="shared" ref="AT21:AT32" si="0">P21+U21+Z21+AE21+AJ21+AO21</f>
        <v>420</v>
      </c>
      <c r="AU21" s="2487"/>
      <c r="AV21" s="2487"/>
      <c r="AW21" s="2462" t="s">
        <v>740</v>
      </c>
      <c r="AX21" s="2463"/>
    </row>
    <row r="22" spans="3:53" ht="13.9" customHeight="1" x14ac:dyDescent="0.15">
      <c r="E22" s="2475" t="s">
        <v>754</v>
      </c>
      <c r="F22" s="2475"/>
      <c r="G22" s="2475"/>
      <c r="H22" s="2475"/>
      <c r="I22" s="2475"/>
      <c r="J22" s="2494">
        <v>31</v>
      </c>
      <c r="K22" s="2495"/>
      <c r="L22" s="2495"/>
      <c r="M22" s="2495"/>
      <c r="N22" s="2490" t="s">
        <v>742</v>
      </c>
      <c r="O22" s="2491"/>
      <c r="P22" s="2496">
        <v>0</v>
      </c>
      <c r="Q22" s="2497"/>
      <c r="R22" s="2497"/>
      <c r="S22" s="2490" t="s">
        <v>740</v>
      </c>
      <c r="T22" s="2491"/>
      <c r="U22" s="2498">
        <v>0</v>
      </c>
      <c r="V22" s="2499"/>
      <c r="W22" s="2499"/>
      <c r="X22" s="2462" t="s">
        <v>740</v>
      </c>
      <c r="Y22" s="2463"/>
      <c r="Z22" s="2498">
        <v>210</v>
      </c>
      <c r="AA22" s="2499"/>
      <c r="AB22" s="2499"/>
      <c r="AC22" s="2462" t="s">
        <v>740</v>
      </c>
      <c r="AD22" s="2463"/>
      <c r="AE22" s="2498">
        <v>210</v>
      </c>
      <c r="AF22" s="2499"/>
      <c r="AG22" s="2499"/>
      <c r="AH22" s="2462" t="s">
        <v>740</v>
      </c>
      <c r="AI22" s="2463"/>
      <c r="AJ22" s="2498">
        <v>0</v>
      </c>
      <c r="AK22" s="2499"/>
      <c r="AL22" s="2499"/>
      <c r="AM22" s="2462" t="s">
        <v>740</v>
      </c>
      <c r="AN22" s="2463"/>
      <c r="AO22" s="2498">
        <v>0</v>
      </c>
      <c r="AP22" s="2499"/>
      <c r="AQ22" s="2499"/>
      <c r="AR22" s="2462" t="s">
        <v>740</v>
      </c>
      <c r="AS22" s="2463"/>
      <c r="AT22" s="2486">
        <f t="shared" si="0"/>
        <v>420</v>
      </c>
      <c r="AU22" s="2487"/>
      <c r="AV22" s="2487"/>
      <c r="AW22" s="2462" t="s">
        <v>740</v>
      </c>
      <c r="AX22" s="2463"/>
    </row>
    <row r="23" spans="3:53" ht="13.9" customHeight="1" x14ac:dyDescent="0.15">
      <c r="E23" s="2475" t="s">
        <v>753</v>
      </c>
      <c r="F23" s="2475"/>
      <c r="G23" s="2475"/>
      <c r="H23" s="2475"/>
      <c r="I23" s="2475"/>
      <c r="J23" s="2494">
        <v>30</v>
      </c>
      <c r="K23" s="2495"/>
      <c r="L23" s="2495"/>
      <c r="M23" s="2495"/>
      <c r="N23" s="2490" t="s">
        <v>742</v>
      </c>
      <c r="O23" s="2491"/>
      <c r="P23" s="2496">
        <v>0</v>
      </c>
      <c r="Q23" s="2497"/>
      <c r="R23" s="2497"/>
      <c r="S23" s="2490" t="s">
        <v>740</v>
      </c>
      <c r="T23" s="2491"/>
      <c r="U23" s="2498">
        <v>0</v>
      </c>
      <c r="V23" s="2499"/>
      <c r="W23" s="2499"/>
      <c r="X23" s="2462" t="s">
        <v>740</v>
      </c>
      <c r="Y23" s="2463"/>
      <c r="Z23" s="2498">
        <v>210</v>
      </c>
      <c r="AA23" s="2499"/>
      <c r="AB23" s="2499"/>
      <c r="AC23" s="2462" t="s">
        <v>740</v>
      </c>
      <c r="AD23" s="2463"/>
      <c r="AE23" s="2498">
        <v>210</v>
      </c>
      <c r="AF23" s="2499"/>
      <c r="AG23" s="2499"/>
      <c r="AH23" s="2462" t="s">
        <v>740</v>
      </c>
      <c r="AI23" s="2463"/>
      <c r="AJ23" s="2498">
        <v>0</v>
      </c>
      <c r="AK23" s="2499"/>
      <c r="AL23" s="2499"/>
      <c r="AM23" s="2462" t="s">
        <v>740</v>
      </c>
      <c r="AN23" s="2463"/>
      <c r="AO23" s="2498">
        <v>0</v>
      </c>
      <c r="AP23" s="2499"/>
      <c r="AQ23" s="2499"/>
      <c r="AR23" s="2462" t="s">
        <v>740</v>
      </c>
      <c r="AS23" s="2463"/>
      <c r="AT23" s="2486">
        <f t="shared" si="0"/>
        <v>420</v>
      </c>
      <c r="AU23" s="2487"/>
      <c r="AV23" s="2487"/>
      <c r="AW23" s="2462" t="s">
        <v>740</v>
      </c>
      <c r="AX23" s="2463"/>
    </row>
    <row r="24" spans="3:53" ht="13.9" customHeight="1" x14ac:dyDescent="0.15">
      <c r="E24" s="2475" t="s">
        <v>752</v>
      </c>
      <c r="F24" s="2475"/>
      <c r="G24" s="2475"/>
      <c r="H24" s="2475"/>
      <c r="I24" s="2475"/>
      <c r="J24" s="2494">
        <v>31</v>
      </c>
      <c r="K24" s="2495"/>
      <c r="L24" s="2495"/>
      <c r="M24" s="2495"/>
      <c r="N24" s="2490" t="s">
        <v>742</v>
      </c>
      <c r="O24" s="2491"/>
      <c r="P24" s="2496">
        <v>0</v>
      </c>
      <c r="Q24" s="2497"/>
      <c r="R24" s="2497"/>
      <c r="S24" s="2490" t="s">
        <v>740</v>
      </c>
      <c r="T24" s="2491"/>
      <c r="U24" s="2498">
        <v>0</v>
      </c>
      <c r="V24" s="2499"/>
      <c r="W24" s="2499"/>
      <c r="X24" s="2462" t="s">
        <v>740</v>
      </c>
      <c r="Y24" s="2463"/>
      <c r="Z24" s="2498">
        <v>210</v>
      </c>
      <c r="AA24" s="2499"/>
      <c r="AB24" s="2499"/>
      <c r="AC24" s="2462" t="s">
        <v>740</v>
      </c>
      <c r="AD24" s="2463"/>
      <c r="AE24" s="2498">
        <v>210</v>
      </c>
      <c r="AF24" s="2499"/>
      <c r="AG24" s="2499"/>
      <c r="AH24" s="2462" t="s">
        <v>740</v>
      </c>
      <c r="AI24" s="2463"/>
      <c r="AJ24" s="2498">
        <v>0</v>
      </c>
      <c r="AK24" s="2499"/>
      <c r="AL24" s="2499"/>
      <c r="AM24" s="2462" t="s">
        <v>740</v>
      </c>
      <c r="AN24" s="2463"/>
      <c r="AO24" s="2498">
        <v>0</v>
      </c>
      <c r="AP24" s="2499"/>
      <c r="AQ24" s="2499"/>
      <c r="AR24" s="2462" t="s">
        <v>740</v>
      </c>
      <c r="AS24" s="2463"/>
      <c r="AT24" s="2486">
        <f t="shared" si="0"/>
        <v>420</v>
      </c>
      <c r="AU24" s="2487"/>
      <c r="AV24" s="2487"/>
      <c r="AW24" s="2462" t="s">
        <v>740</v>
      </c>
      <c r="AX24" s="2463"/>
    </row>
    <row r="25" spans="3:53" ht="13.9" customHeight="1" x14ac:dyDescent="0.15">
      <c r="E25" s="2475" t="s">
        <v>751</v>
      </c>
      <c r="F25" s="2475"/>
      <c r="G25" s="2475"/>
      <c r="H25" s="2475"/>
      <c r="I25" s="2475"/>
      <c r="J25" s="2494">
        <v>30</v>
      </c>
      <c r="K25" s="2495"/>
      <c r="L25" s="2495"/>
      <c r="M25" s="2495"/>
      <c r="N25" s="2490" t="s">
        <v>742</v>
      </c>
      <c r="O25" s="2491"/>
      <c r="P25" s="2496">
        <v>0</v>
      </c>
      <c r="Q25" s="2497"/>
      <c r="R25" s="2497"/>
      <c r="S25" s="2490" t="s">
        <v>740</v>
      </c>
      <c r="T25" s="2491"/>
      <c r="U25" s="2498">
        <v>0</v>
      </c>
      <c r="V25" s="2499"/>
      <c r="W25" s="2499"/>
      <c r="X25" s="2462" t="s">
        <v>740</v>
      </c>
      <c r="Y25" s="2463"/>
      <c r="Z25" s="2498">
        <v>210</v>
      </c>
      <c r="AA25" s="2499"/>
      <c r="AB25" s="2499"/>
      <c r="AC25" s="2462" t="s">
        <v>740</v>
      </c>
      <c r="AD25" s="2463"/>
      <c r="AE25" s="2498">
        <v>210</v>
      </c>
      <c r="AF25" s="2499"/>
      <c r="AG25" s="2499"/>
      <c r="AH25" s="2462" t="s">
        <v>740</v>
      </c>
      <c r="AI25" s="2463"/>
      <c r="AJ25" s="2498">
        <v>0</v>
      </c>
      <c r="AK25" s="2499"/>
      <c r="AL25" s="2499"/>
      <c r="AM25" s="2462" t="s">
        <v>740</v>
      </c>
      <c r="AN25" s="2463"/>
      <c r="AO25" s="2498">
        <v>0</v>
      </c>
      <c r="AP25" s="2499"/>
      <c r="AQ25" s="2499"/>
      <c r="AR25" s="2462" t="s">
        <v>740</v>
      </c>
      <c r="AS25" s="2463"/>
      <c r="AT25" s="2486">
        <f t="shared" si="0"/>
        <v>420</v>
      </c>
      <c r="AU25" s="2487"/>
      <c r="AV25" s="2487"/>
      <c r="AW25" s="2462" t="s">
        <v>740</v>
      </c>
      <c r="AX25" s="2463"/>
    </row>
    <row r="26" spans="3:53" ht="13.9" customHeight="1" x14ac:dyDescent="0.15">
      <c r="E26" s="2475" t="s">
        <v>750</v>
      </c>
      <c r="F26" s="2475"/>
      <c r="G26" s="2475"/>
      <c r="H26" s="2475"/>
      <c r="I26" s="2475"/>
      <c r="J26" s="2494">
        <v>30</v>
      </c>
      <c r="K26" s="2495"/>
      <c r="L26" s="2495"/>
      <c r="M26" s="2495"/>
      <c r="N26" s="2490" t="s">
        <v>742</v>
      </c>
      <c r="O26" s="2491"/>
      <c r="P26" s="2496">
        <v>0</v>
      </c>
      <c r="Q26" s="2497"/>
      <c r="R26" s="2497"/>
      <c r="S26" s="2490" t="s">
        <v>740</v>
      </c>
      <c r="T26" s="2491"/>
      <c r="U26" s="2498">
        <v>0</v>
      </c>
      <c r="V26" s="2499"/>
      <c r="W26" s="2499"/>
      <c r="X26" s="2462" t="s">
        <v>740</v>
      </c>
      <c r="Y26" s="2463"/>
      <c r="Z26" s="2498">
        <v>210</v>
      </c>
      <c r="AA26" s="2499"/>
      <c r="AB26" s="2499"/>
      <c r="AC26" s="2462" t="s">
        <v>740</v>
      </c>
      <c r="AD26" s="2463"/>
      <c r="AE26" s="2498">
        <v>210</v>
      </c>
      <c r="AF26" s="2499"/>
      <c r="AG26" s="2499"/>
      <c r="AH26" s="2462" t="s">
        <v>740</v>
      </c>
      <c r="AI26" s="2463"/>
      <c r="AJ26" s="2498">
        <v>0</v>
      </c>
      <c r="AK26" s="2499"/>
      <c r="AL26" s="2499"/>
      <c r="AM26" s="2462" t="s">
        <v>740</v>
      </c>
      <c r="AN26" s="2463"/>
      <c r="AO26" s="2498">
        <v>0</v>
      </c>
      <c r="AP26" s="2499"/>
      <c r="AQ26" s="2499"/>
      <c r="AR26" s="2462" t="s">
        <v>740</v>
      </c>
      <c r="AS26" s="2463"/>
      <c r="AT26" s="2486">
        <f t="shared" si="0"/>
        <v>420</v>
      </c>
      <c r="AU26" s="2487"/>
      <c r="AV26" s="2487"/>
      <c r="AW26" s="2462" t="s">
        <v>740</v>
      </c>
      <c r="AX26" s="2463"/>
    </row>
    <row r="27" spans="3:53" ht="13.9" customHeight="1" x14ac:dyDescent="0.15">
      <c r="E27" s="2475" t="s">
        <v>749</v>
      </c>
      <c r="F27" s="2475"/>
      <c r="G27" s="2475"/>
      <c r="H27" s="2475"/>
      <c r="I27" s="2475"/>
      <c r="J27" s="2494">
        <v>31</v>
      </c>
      <c r="K27" s="2495"/>
      <c r="L27" s="2495"/>
      <c r="M27" s="2495"/>
      <c r="N27" s="2490" t="s">
        <v>742</v>
      </c>
      <c r="O27" s="2491"/>
      <c r="P27" s="2496">
        <v>0</v>
      </c>
      <c r="Q27" s="2497"/>
      <c r="R27" s="2497"/>
      <c r="S27" s="2490" t="s">
        <v>740</v>
      </c>
      <c r="T27" s="2491"/>
      <c r="U27" s="2498">
        <v>0</v>
      </c>
      <c r="V27" s="2499"/>
      <c r="W27" s="2499"/>
      <c r="X27" s="2462" t="s">
        <v>740</v>
      </c>
      <c r="Y27" s="2463"/>
      <c r="Z27" s="2498">
        <v>210</v>
      </c>
      <c r="AA27" s="2499"/>
      <c r="AB27" s="2499"/>
      <c r="AC27" s="2462" t="s">
        <v>740</v>
      </c>
      <c r="AD27" s="2463"/>
      <c r="AE27" s="2498">
        <v>210</v>
      </c>
      <c r="AF27" s="2499"/>
      <c r="AG27" s="2499"/>
      <c r="AH27" s="2462" t="s">
        <v>740</v>
      </c>
      <c r="AI27" s="2463"/>
      <c r="AJ27" s="2498">
        <v>0</v>
      </c>
      <c r="AK27" s="2499"/>
      <c r="AL27" s="2499"/>
      <c r="AM27" s="2462" t="s">
        <v>740</v>
      </c>
      <c r="AN27" s="2463"/>
      <c r="AO27" s="2498">
        <v>0</v>
      </c>
      <c r="AP27" s="2499"/>
      <c r="AQ27" s="2499"/>
      <c r="AR27" s="2462" t="s">
        <v>740</v>
      </c>
      <c r="AS27" s="2463"/>
      <c r="AT27" s="2486">
        <f t="shared" si="0"/>
        <v>420</v>
      </c>
      <c r="AU27" s="2487"/>
      <c r="AV27" s="2487"/>
      <c r="AW27" s="2462" t="s">
        <v>740</v>
      </c>
      <c r="AX27" s="2463"/>
    </row>
    <row r="28" spans="3:53" ht="13.9" customHeight="1" x14ac:dyDescent="0.15">
      <c r="E28" s="2475" t="s">
        <v>748</v>
      </c>
      <c r="F28" s="2475"/>
      <c r="G28" s="2475"/>
      <c r="H28" s="2475"/>
      <c r="I28" s="2475"/>
      <c r="J28" s="2494">
        <v>30</v>
      </c>
      <c r="K28" s="2495"/>
      <c r="L28" s="2495"/>
      <c r="M28" s="2495"/>
      <c r="N28" s="2490" t="s">
        <v>742</v>
      </c>
      <c r="O28" s="2491"/>
      <c r="P28" s="2496">
        <v>0</v>
      </c>
      <c r="Q28" s="2497"/>
      <c r="R28" s="2497"/>
      <c r="S28" s="2490" t="s">
        <v>740</v>
      </c>
      <c r="T28" s="2491"/>
      <c r="U28" s="2498">
        <v>0</v>
      </c>
      <c r="V28" s="2499"/>
      <c r="W28" s="2499"/>
      <c r="X28" s="2462" t="s">
        <v>740</v>
      </c>
      <c r="Y28" s="2463"/>
      <c r="Z28" s="2498">
        <v>210</v>
      </c>
      <c r="AA28" s="2499"/>
      <c r="AB28" s="2499"/>
      <c r="AC28" s="2462" t="s">
        <v>740</v>
      </c>
      <c r="AD28" s="2463"/>
      <c r="AE28" s="2498">
        <v>210</v>
      </c>
      <c r="AF28" s="2499"/>
      <c r="AG28" s="2499"/>
      <c r="AH28" s="2462" t="s">
        <v>740</v>
      </c>
      <c r="AI28" s="2463"/>
      <c r="AJ28" s="2498">
        <v>0</v>
      </c>
      <c r="AK28" s="2499"/>
      <c r="AL28" s="2499"/>
      <c r="AM28" s="2462" t="s">
        <v>740</v>
      </c>
      <c r="AN28" s="2463"/>
      <c r="AO28" s="2498">
        <v>0</v>
      </c>
      <c r="AP28" s="2499"/>
      <c r="AQ28" s="2499"/>
      <c r="AR28" s="2462" t="s">
        <v>740</v>
      </c>
      <c r="AS28" s="2463"/>
      <c r="AT28" s="2486">
        <f t="shared" si="0"/>
        <v>420</v>
      </c>
      <c r="AU28" s="2487"/>
      <c r="AV28" s="2487"/>
      <c r="AW28" s="2462" t="s">
        <v>740</v>
      </c>
      <c r="AX28" s="2463"/>
    </row>
    <row r="29" spans="3:53" ht="13.9" customHeight="1" x14ac:dyDescent="0.15">
      <c r="E29" s="2475" t="s">
        <v>747</v>
      </c>
      <c r="F29" s="2475"/>
      <c r="G29" s="2475"/>
      <c r="H29" s="2475"/>
      <c r="I29" s="2475"/>
      <c r="J29" s="2494">
        <v>31</v>
      </c>
      <c r="K29" s="2495"/>
      <c r="L29" s="2495"/>
      <c r="M29" s="2495"/>
      <c r="N29" s="2490" t="s">
        <v>742</v>
      </c>
      <c r="O29" s="2491"/>
      <c r="P29" s="2496">
        <v>0</v>
      </c>
      <c r="Q29" s="2497"/>
      <c r="R29" s="2497"/>
      <c r="S29" s="2490" t="s">
        <v>740</v>
      </c>
      <c r="T29" s="2491"/>
      <c r="U29" s="2498">
        <v>0</v>
      </c>
      <c r="V29" s="2499"/>
      <c r="W29" s="2499"/>
      <c r="X29" s="2462" t="s">
        <v>740</v>
      </c>
      <c r="Y29" s="2463"/>
      <c r="Z29" s="2498">
        <v>210</v>
      </c>
      <c r="AA29" s="2499"/>
      <c r="AB29" s="2499"/>
      <c r="AC29" s="2462" t="s">
        <v>740</v>
      </c>
      <c r="AD29" s="2463"/>
      <c r="AE29" s="2498">
        <v>210</v>
      </c>
      <c r="AF29" s="2499"/>
      <c r="AG29" s="2499"/>
      <c r="AH29" s="2462" t="s">
        <v>740</v>
      </c>
      <c r="AI29" s="2463"/>
      <c r="AJ29" s="2498">
        <v>0</v>
      </c>
      <c r="AK29" s="2499"/>
      <c r="AL29" s="2499"/>
      <c r="AM29" s="2462" t="s">
        <v>740</v>
      </c>
      <c r="AN29" s="2463"/>
      <c r="AO29" s="2498">
        <v>0</v>
      </c>
      <c r="AP29" s="2499"/>
      <c r="AQ29" s="2499"/>
      <c r="AR29" s="2462" t="s">
        <v>740</v>
      </c>
      <c r="AS29" s="2463"/>
      <c r="AT29" s="2486">
        <f t="shared" si="0"/>
        <v>420</v>
      </c>
      <c r="AU29" s="2487"/>
      <c r="AV29" s="2487"/>
      <c r="AW29" s="2462" t="s">
        <v>740</v>
      </c>
      <c r="AX29" s="2463"/>
      <c r="BA29" s="352"/>
    </row>
    <row r="30" spans="3:53" ht="13.9" customHeight="1" x14ac:dyDescent="0.15">
      <c r="E30" s="2475" t="s">
        <v>746</v>
      </c>
      <c r="F30" s="2475"/>
      <c r="G30" s="2475"/>
      <c r="H30" s="2475"/>
      <c r="I30" s="2475"/>
      <c r="J30" s="2494">
        <v>30</v>
      </c>
      <c r="K30" s="2495"/>
      <c r="L30" s="2495"/>
      <c r="M30" s="2495"/>
      <c r="N30" s="2490" t="s">
        <v>742</v>
      </c>
      <c r="O30" s="2491"/>
      <c r="P30" s="2496">
        <v>0</v>
      </c>
      <c r="Q30" s="2497"/>
      <c r="R30" s="2497"/>
      <c r="S30" s="2490" t="s">
        <v>740</v>
      </c>
      <c r="T30" s="2491"/>
      <c r="U30" s="2498">
        <v>0</v>
      </c>
      <c r="V30" s="2499"/>
      <c r="W30" s="2499"/>
      <c r="X30" s="2462" t="s">
        <v>740</v>
      </c>
      <c r="Y30" s="2463"/>
      <c r="Z30" s="2498">
        <v>210</v>
      </c>
      <c r="AA30" s="2499"/>
      <c r="AB30" s="2499"/>
      <c r="AC30" s="2462" t="s">
        <v>740</v>
      </c>
      <c r="AD30" s="2463"/>
      <c r="AE30" s="2498">
        <v>210</v>
      </c>
      <c r="AF30" s="2499"/>
      <c r="AG30" s="2499"/>
      <c r="AH30" s="2462" t="s">
        <v>740</v>
      </c>
      <c r="AI30" s="2463"/>
      <c r="AJ30" s="2498">
        <v>0</v>
      </c>
      <c r="AK30" s="2499"/>
      <c r="AL30" s="2499"/>
      <c r="AM30" s="2462" t="s">
        <v>740</v>
      </c>
      <c r="AN30" s="2463"/>
      <c r="AO30" s="2498">
        <v>0</v>
      </c>
      <c r="AP30" s="2499"/>
      <c r="AQ30" s="2499"/>
      <c r="AR30" s="2462" t="s">
        <v>740</v>
      </c>
      <c r="AS30" s="2463"/>
      <c r="AT30" s="2486">
        <f t="shared" si="0"/>
        <v>420</v>
      </c>
      <c r="AU30" s="2487"/>
      <c r="AV30" s="2487"/>
      <c r="AW30" s="2462" t="s">
        <v>740</v>
      </c>
      <c r="AX30" s="2463"/>
    </row>
    <row r="31" spans="3:53" ht="13.9" customHeight="1" x14ac:dyDescent="0.15">
      <c r="E31" s="2475" t="s">
        <v>745</v>
      </c>
      <c r="F31" s="2475"/>
      <c r="G31" s="2475"/>
      <c r="H31" s="2475"/>
      <c r="I31" s="2475"/>
      <c r="J31" s="2494">
        <v>27</v>
      </c>
      <c r="K31" s="2495"/>
      <c r="L31" s="2495"/>
      <c r="M31" s="2495"/>
      <c r="N31" s="2490" t="s">
        <v>742</v>
      </c>
      <c r="O31" s="2491"/>
      <c r="P31" s="2496">
        <v>0</v>
      </c>
      <c r="Q31" s="2497"/>
      <c r="R31" s="2497"/>
      <c r="S31" s="2490" t="s">
        <v>740</v>
      </c>
      <c r="T31" s="2491"/>
      <c r="U31" s="2498">
        <v>0</v>
      </c>
      <c r="V31" s="2499"/>
      <c r="W31" s="2499"/>
      <c r="X31" s="2462" t="s">
        <v>740</v>
      </c>
      <c r="Y31" s="2463"/>
      <c r="Z31" s="2498">
        <v>210</v>
      </c>
      <c r="AA31" s="2499"/>
      <c r="AB31" s="2499"/>
      <c r="AC31" s="2462" t="s">
        <v>740</v>
      </c>
      <c r="AD31" s="2463"/>
      <c r="AE31" s="2498">
        <v>210</v>
      </c>
      <c r="AF31" s="2499"/>
      <c r="AG31" s="2499"/>
      <c r="AH31" s="2462" t="s">
        <v>740</v>
      </c>
      <c r="AI31" s="2463"/>
      <c r="AJ31" s="2498">
        <v>0</v>
      </c>
      <c r="AK31" s="2499"/>
      <c r="AL31" s="2499"/>
      <c r="AM31" s="2462" t="s">
        <v>740</v>
      </c>
      <c r="AN31" s="2463"/>
      <c r="AO31" s="2498">
        <v>0</v>
      </c>
      <c r="AP31" s="2499"/>
      <c r="AQ31" s="2499"/>
      <c r="AR31" s="2462" t="s">
        <v>740</v>
      </c>
      <c r="AS31" s="2463"/>
      <c r="AT31" s="2486">
        <f t="shared" si="0"/>
        <v>420</v>
      </c>
      <c r="AU31" s="2487"/>
      <c r="AV31" s="2487"/>
      <c r="AW31" s="2462" t="s">
        <v>740</v>
      </c>
      <c r="AX31" s="2463"/>
    </row>
    <row r="32" spans="3:53" ht="13.9" customHeight="1" x14ac:dyDescent="0.15">
      <c r="E32" s="2475" t="s">
        <v>744</v>
      </c>
      <c r="F32" s="2475"/>
      <c r="G32" s="2475"/>
      <c r="H32" s="2475"/>
      <c r="I32" s="2475"/>
      <c r="J32" s="2494">
        <v>31</v>
      </c>
      <c r="K32" s="2495"/>
      <c r="L32" s="2495"/>
      <c r="M32" s="2495"/>
      <c r="N32" s="2490" t="s">
        <v>742</v>
      </c>
      <c r="O32" s="2491"/>
      <c r="P32" s="2496">
        <v>0</v>
      </c>
      <c r="Q32" s="2497"/>
      <c r="R32" s="2497"/>
      <c r="S32" s="2490" t="s">
        <v>740</v>
      </c>
      <c r="T32" s="2491"/>
      <c r="U32" s="2498">
        <v>0</v>
      </c>
      <c r="V32" s="2499"/>
      <c r="W32" s="2499"/>
      <c r="X32" s="2462" t="s">
        <v>740</v>
      </c>
      <c r="Y32" s="2463"/>
      <c r="Z32" s="2498">
        <v>210</v>
      </c>
      <c r="AA32" s="2499"/>
      <c r="AB32" s="2499"/>
      <c r="AC32" s="2462" t="s">
        <v>740</v>
      </c>
      <c r="AD32" s="2463"/>
      <c r="AE32" s="2498">
        <v>210</v>
      </c>
      <c r="AF32" s="2499"/>
      <c r="AG32" s="2499"/>
      <c r="AH32" s="2462" t="s">
        <v>740</v>
      </c>
      <c r="AI32" s="2463"/>
      <c r="AJ32" s="2498">
        <v>0</v>
      </c>
      <c r="AK32" s="2499"/>
      <c r="AL32" s="2499"/>
      <c r="AM32" s="2462" t="s">
        <v>740</v>
      </c>
      <c r="AN32" s="2463"/>
      <c r="AO32" s="2498">
        <v>0</v>
      </c>
      <c r="AP32" s="2499"/>
      <c r="AQ32" s="2499"/>
      <c r="AR32" s="2462" t="s">
        <v>740</v>
      </c>
      <c r="AS32" s="2463"/>
      <c r="AT32" s="2486">
        <f t="shared" si="0"/>
        <v>420</v>
      </c>
      <c r="AU32" s="2487"/>
      <c r="AV32" s="2487"/>
      <c r="AW32" s="2462" t="s">
        <v>740</v>
      </c>
      <c r="AX32" s="2463"/>
    </row>
    <row r="33" spans="5:50" ht="13.9" customHeight="1" x14ac:dyDescent="0.15">
      <c r="E33" s="2475" t="s">
        <v>743</v>
      </c>
      <c r="F33" s="2475"/>
      <c r="G33" s="2475"/>
      <c r="H33" s="2475"/>
      <c r="I33" s="2475"/>
      <c r="J33" s="2492">
        <f>SUM(J21:M32)</f>
        <v>362</v>
      </c>
      <c r="K33" s="2493"/>
      <c r="L33" s="2493"/>
      <c r="M33" s="2493"/>
      <c r="N33" s="2490" t="s">
        <v>742</v>
      </c>
      <c r="O33" s="2491"/>
      <c r="P33" s="2488">
        <f>SUM(P21:R32)</f>
        <v>0</v>
      </c>
      <c r="Q33" s="2489"/>
      <c r="R33" s="2489"/>
      <c r="S33" s="2490" t="s">
        <v>740</v>
      </c>
      <c r="T33" s="2491"/>
      <c r="U33" s="2486">
        <f>SUM(U21:W32)</f>
        <v>0</v>
      </c>
      <c r="V33" s="2487"/>
      <c r="W33" s="2487"/>
      <c r="X33" s="2462" t="s">
        <v>740</v>
      </c>
      <c r="Y33" s="2463"/>
      <c r="Z33" s="2486">
        <f>SUM(Z21:AB32)</f>
        <v>2520</v>
      </c>
      <c r="AA33" s="2487"/>
      <c r="AB33" s="2487"/>
      <c r="AC33" s="2462" t="s">
        <v>740</v>
      </c>
      <c r="AD33" s="2463"/>
      <c r="AE33" s="2486">
        <f>SUM(AE21:AG32)</f>
        <v>2520</v>
      </c>
      <c r="AF33" s="2487"/>
      <c r="AG33" s="2487"/>
      <c r="AH33" s="2462" t="s">
        <v>740</v>
      </c>
      <c r="AI33" s="2463"/>
      <c r="AJ33" s="2486">
        <f>SUM(AJ21:AL32)</f>
        <v>0</v>
      </c>
      <c r="AK33" s="2487"/>
      <c r="AL33" s="2487"/>
      <c r="AM33" s="2462" t="s">
        <v>740</v>
      </c>
      <c r="AN33" s="2463"/>
      <c r="AO33" s="2486">
        <f>SUM(AO21:AQ32)</f>
        <v>0</v>
      </c>
      <c r="AP33" s="2487"/>
      <c r="AQ33" s="2487"/>
      <c r="AR33" s="2462" t="s">
        <v>740</v>
      </c>
      <c r="AS33" s="2463"/>
      <c r="AT33" s="2486">
        <f>SUM(AT21:AV32)</f>
        <v>5040</v>
      </c>
      <c r="AU33" s="2487"/>
      <c r="AV33" s="2487"/>
      <c r="AW33" s="2462" t="s">
        <v>740</v>
      </c>
      <c r="AX33" s="2463"/>
    </row>
    <row r="34" spans="5:50" ht="13.9" customHeight="1" x14ac:dyDescent="0.15">
      <c r="E34" s="2464" t="s">
        <v>741</v>
      </c>
      <c r="F34" s="2465"/>
      <c r="G34" s="2465"/>
      <c r="H34" s="2465"/>
      <c r="I34" s="2466"/>
      <c r="J34" s="2467"/>
      <c r="K34" s="2468"/>
      <c r="L34" s="2468"/>
      <c r="M34" s="2468"/>
      <c r="N34" s="2468"/>
      <c r="O34" s="2469"/>
      <c r="P34" s="2470">
        <f>IFERROR(ROUNDUP(P33/$J$33,1),"0")</f>
        <v>0</v>
      </c>
      <c r="Q34" s="2471"/>
      <c r="R34" s="2471"/>
      <c r="S34" s="2490" t="s">
        <v>740</v>
      </c>
      <c r="T34" s="2491"/>
      <c r="U34" s="2470">
        <f>IFERROR(ROUNDUP(U33/$J$33,1),"0")</f>
        <v>0</v>
      </c>
      <c r="V34" s="2471"/>
      <c r="W34" s="2471"/>
      <c r="X34" s="2462" t="s">
        <v>740</v>
      </c>
      <c r="Y34" s="2463"/>
      <c r="Z34" s="2470">
        <f>IFERROR(ROUNDUP(Z33/$J$33,1),"0")</f>
        <v>7</v>
      </c>
      <c r="AA34" s="2471"/>
      <c r="AB34" s="2471"/>
      <c r="AC34" s="2462" t="s">
        <v>740</v>
      </c>
      <c r="AD34" s="2463"/>
      <c r="AE34" s="2470">
        <f>IFERROR(ROUNDUP(AE33/$J$33,1),"0")</f>
        <v>7</v>
      </c>
      <c r="AF34" s="2471"/>
      <c r="AG34" s="2471"/>
      <c r="AH34" s="2462" t="s">
        <v>740</v>
      </c>
      <c r="AI34" s="2463"/>
      <c r="AJ34" s="2470">
        <f>IFERROR(ROUNDUP(AJ33/$J$33,1),"0")</f>
        <v>0</v>
      </c>
      <c r="AK34" s="2471"/>
      <c r="AL34" s="2471"/>
      <c r="AM34" s="2462" t="s">
        <v>740</v>
      </c>
      <c r="AN34" s="2463"/>
      <c r="AO34" s="2470">
        <f>IFERROR(ROUNDUP(AO33/$J$33,1),"0")</f>
        <v>0</v>
      </c>
      <c r="AP34" s="2471"/>
      <c r="AQ34" s="2471"/>
      <c r="AR34" s="2462" t="s">
        <v>740</v>
      </c>
      <c r="AS34" s="2463"/>
      <c r="AT34" s="2473">
        <f>P34+U34+Z34+AE34+AJ34+AO34</f>
        <v>14</v>
      </c>
      <c r="AU34" s="2474"/>
      <c r="AV34" s="2474"/>
      <c r="AW34" s="2462" t="s">
        <v>740</v>
      </c>
      <c r="AX34" s="2463"/>
    </row>
    <row r="35" spans="5:50" ht="13.9" customHeight="1" x14ac:dyDescent="0.15">
      <c r="E35" s="350" t="s">
        <v>739</v>
      </c>
      <c r="F35" s="349"/>
      <c r="G35" s="349"/>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51" t="str">
        <f>IFERROR(IF(AT34&gt;Y9,"「１　事業者名等」の定員数を超過しています。",""),"")</f>
        <v/>
      </c>
    </row>
    <row r="36" spans="5:50" ht="13.9" customHeight="1" x14ac:dyDescent="0.15">
      <c r="E36" s="350" t="s">
        <v>738</v>
      </c>
      <c r="F36" s="349"/>
      <c r="G36" s="349"/>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349"/>
    </row>
    <row r="37" spans="5:50" ht="13.9" customHeight="1" x14ac:dyDescent="0.15">
      <c r="E37" s="350" t="s">
        <v>737</v>
      </c>
      <c r="F37" s="349"/>
      <c r="G37" s="349"/>
      <c r="H37" s="349"/>
      <c r="I37" s="349"/>
      <c r="J37" s="349"/>
      <c r="K37" s="349"/>
      <c r="L37" s="349"/>
      <c r="M37" s="349"/>
      <c r="N37" s="349"/>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49"/>
      <c r="AL37" s="349"/>
      <c r="AM37" s="349"/>
      <c r="AN37" s="349"/>
      <c r="AO37" s="349"/>
      <c r="AP37" s="349"/>
      <c r="AQ37" s="349"/>
      <c r="AR37" s="349"/>
      <c r="AS37" s="349"/>
      <c r="AT37" s="349"/>
      <c r="AU37" s="349"/>
      <c r="AV37" s="349"/>
      <c r="AW37" s="349"/>
      <c r="AX37" s="349"/>
    </row>
    <row r="38" spans="5:50" ht="13.9" customHeight="1" x14ac:dyDescent="0.15">
      <c r="E38" s="350" t="s">
        <v>736</v>
      </c>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row>
    <row r="39" spans="5:50" ht="13.9" customHeight="1" x14ac:dyDescent="0.15">
      <c r="E39" s="350" t="s">
        <v>735</v>
      </c>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row>
    <row r="40" spans="5:50" ht="13.9" customHeight="1" x14ac:dyDescent="0.15">
      <c r="E40" s="350" t="s">
        <v>734</v>
      </c>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row>
    <row r="41" spans="5:50" ht="13.9" customHeight="1" x14ac:dyDescent="0.15">
      <c r="E41" s="350"/>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row>
    <row r="42" spans="5:50" ht="13.9" customHeight="1" x14ac:dyDescent="0.15">
      <c r="E42" s="350"/>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row>
    <row r="43" spans="5:50" ht="13.9" customHeight="1" x14ac:dyDescent="0.15">
      <c r="G43" s="347" t="s">
        <v>733</v>
      </c>
      <c r="AD43" s="347" t="s">
        <v>732</v>
      </c>
    </row>
    <row r="44" spans="5:50" ht="13.9" customHeight="1" x14ac:dyDescent="0.15">
      <c r="E44" s="349"/>
      <c r="F44" s="349"/>
      <c r="I44" s="2475"/>
      <c r="J44" s="2475"/>
      <c r="K44" s="2475"/>
      <c r="L44" s="2475"/>
      <c r="M44" s="2475"/>
      <c r="N44" s="2475"/>
      <c r="O44" s="2475"/>
      <c r="P44" s="2475"/>
      <c r="Q44" s="2475"/>
      <c r="R44" s="2475"/>
      <c r="S44" s="2475"/>
      <c r="T44" s="2475"/>
      <c r="U44" s="2475" t="s">
        <v>731</v>
      </c>
      <c r="V44" s="2475"/>
      <c r="W44" s="2475"/>
      <c r="X44" s="2475"/>
      <c r="Y44" s="2475"/>
      <c r="Z44" s="2475"/>
      <c r="AF44" s="2475"/>
      <c r="AG44" s="2475"/>
      <c r="AH44" s="2475"/>
      <c r="AI44" s="2475"/>
      <c r="AJ44" s="2475"/>
      <c r="AK44" s="2475"/>
      <c r="AL44" s="2475"/>
      <c r="AM44" s="2475"/>
      <c r="AN44" s="2475"/>
      <c r="AO44" s="2475"/>
      <c r="AP44" s="2475"/>
      <c r="AQ44" s="2475"/>
      <c r="AR44" s="2475" t="s">
        <v>731</v>
      </c>
      <c r="AS44" s="2475"/>
      <c r="AT44" s="2475"/>
      <c r="AU44" s="2475"/>
      <c r="AV44" s="2475"/>
      <c r="AW44" s="2475"/>
    </row>
    <row r="45" spans="5:50" ht="13.9" customHeight="1" x14ac:dyDescent="0.15">
      <c r="E45" s="349"/>
      <c r="F45" s="349"/>
      <c r="I45" s="2475" t="s">
        <v>730</v>
      </c>
      <c r="J45" s="2475"/>
      <c r="K45" s="2475"/>
      <c r="L45" s="2475"/>
      <c r="M45" s="2475"/>
      <c r="N45" s="2475"/>
      <c r="O45" s="2475"/>
      <c r="P45" s="2475"/>
      <c r="Q45" s="2475"/>
      <c r="R45" s="2475"/>
      <c r="S45" s="2475"/>
      <c r="T45" s="2475"/>
      <c r="U45" s="2482">
        <f>IF(AND(OR(AK7="○",AK8="○"),E12="○"),ROUNDUP(AX15*0.9/7,0),IF(AND(OR(AK7="○",AK8="○"),OR(E13="○",E14="○")),ROUNDUP(AT34/7,0),""))</f>
        <v>1</v>
      </c>
      <c r="V45" s="2483"/>
      <c r="W45" s="2483"/>
      <c r="X45" s="2484"/>
      <c r="Y45" s="2472" t="s">
        <v>164</v>
      </c>
      <c r="Z45" s="2472"/>
      <c r="AF45" s="2475" t="s">
        <v>730</v>
      </c>
      <c r="AG45" s="2475"/>
      <c r="AH45" s="2475"/>
      <c r="AI45" s="2475"/>
      <c r="AJ45" s="2475"/>
      <c r="AK45" s="2475"/>
      <c r="AL45" s="2475"/>
      <c r="AM45" s="2475"/>
      <c r="AN45" s="2475"/>
      <c r="AO45" s="2475"/>
      <c r="AP45" s="2475"/>
      <c r="AQ45" s="2475"/>
      <c r="AR45" s="2485">
        <v>2</v>
      </c>
      <c r="AS45" s="2485"/>
      <c r="AT45" s="2485"/>
      <c r="AU45" s="2485"/>
      <c r="AV45" s="2472" t="s">
        <v>164</v>
      </c>
      <c r="AW45" s="2472"/>
    </row>
    <row r="46" spans="5:50" ht="13.9" customHeight="1" x14ac:dyDescent="0.15">
      <c r="E46" s="350"/>
      <c r="I46" s="350"/>
      <c r="AF46" s="350"/>
    </row>
    <row r="47" spans="5:50" ht="13.9" customHeight="1" x14ac:dyDescent="0.15">
      <c r="E47" s="350"/>
      <c r="G47" s="347" t="s">
        <v>729</v>
      </c>
      <c r="T47" s="349"/>
      <c r="U47" s="349"/>
      <c r="V47" s="349"/>
      <c r="W47" s="349"/>
      <c r="X47" s="349"/>
      <c r="Y47" s="349"/>
      <c r="Z47" s="349"/>
      <c r="AA47" s="349"/>
      <c r="AB47" s="349"/>
      <c r="AC47" s="349"/>
      <c r="AD47" s="349"/>
      <c r="AE47" s="349"/>
      <c r="AF47" s="349"/>
      <c r="AG47" s="349"/>
      <c r="AH47" s="349"/>
      <c r="AI47" s="349"/>
    </row>
    <row r="48" spans="5:50" ht="13.9" customHeight="1" thickBot="1" x14ac:dyDescent="0.2">
      <c r="E48" s="350"/>
      <c r="T48" s="349"/>
      <c r="U48" s="349"/>
      <c r="V48" s="349"/>
      <c r="W48" s="349"/>
      <c r="X48" s="349"/>
      <c r="Y48" s="349"/>
      <c r="Z48" s="349"/>
      <c r="AA48" s="349"/>
      <c r="AB48" s="349"/>
      <c r="AC48" s="349"/>
      <c r="AD48" s="349"/>
      <c r="AE48" s="349"/>
      <c r="AF48" s="349"/>
      <c r="AG48" s="349"/>
      <c r="AH48" s="349"/>
      <c r="AI48" s="349"/>
    </row>
    <row r="49" spans="17:47" ht="13.9" customHeight="1" x14ac:dyDescent="0.15">
      <c r="Q49" s="349"/>
      <c r="R49" s="349"/>
      <c r="S49" s="349"/>
      <c r="T49" s="349"/>
      <c r="U49" s="349"/>
      <c r="V49" s="349"/>
      <c r="W49" s="349"/>
      <c r="X49" s="349"/>
      <c r="Y49" s="349"/>
      <c r="Z49" s="349"/>
      <c r="AA49" s="349"/>
      <c r="AB49" s="349"/>
      <c r="AC49" s="348"/>
      <c r="AD49" s="2512" t="str">
        <f>(IF(OR(U45&lt;=AR45),"可","規定の員数を満たしていません。"))</f>
        <v>可</v>
      </c>
      <c r="AE49" s="2513"/>
      <c r="AF49" s="2513"/>
      <c r="AG49" s="2513"/>
      <c r="AH49" s="2513"/>
      <c r="AI49" s="2513"/>
      <c r="AJ49" s="2513"/>
      <c r="AK49" s="2513"/>
      <c r="AL49" s="2513"/>
      <c r="AM49" s="2513"/>
      <c r="AN49" s="2513"/>
      <c r="AO49" s="2513"/>
      <c r="AP49" s="2513"/>
      <c r="AQ49" s="2513"/>
      <c r="AR49" s="2513"/>
      <c r="AS49" s="2513"/>
      <c r="AT49" s="2513"/>
      <c r="AU49" s="2514"/>
    </row>
    <row r="50" spans="17:47" ht="13.9" customHeight="1" thickBot="1" x14ac:dyDescent="0.2">
      <c r="AD50" s="2515"/>
      <c r="AE50" s="2516"/>
      <c r="AF50" s="2516"/>
      <c r="AG50" s="2516"/>
      <c r="AH50" s="2516"/>
      <c r="AI50" s="2516"/>
      <c r="AJ50" s="2516"/>
      <c r="AK50" s="2516"/>
      <c r="AL50" s="2516"/>
      <c r="AM50" s="2516"/>
      <c r="AN50" s="2516"/>
      <c r="AO50" s="2516"/>
      <c r="AP50" s="2516"/>
      <c r="AQ50" s="2516"/>
      <c r="AR50" s="2516"/>
      <c r="AS50" s="2516"/>
      <c r="AT50" s="2516"/>
      <c r="AU50" s="2517"/>
    </row>
    <row r="51" spans="17:47" ht="13.9" customHeight="1" x14ac:dyDescent="0.15"/>
    <row r="52" spans="17:47" ht="13.9" customHeight="1" x14ac:dyDescent="0.15"/>
    <row r="53" spans="17:47" ht="13.9" customHeight="1" x14ac:dyDescent="0.15"/>
    <row r="54" spans="17:47" ht="13.9" customHeight="1" x14ac:dyDescent="0.15"/>
    <row r="55" spans="17:47" ht="13.9" customHeight="1" x14ac:dyDescent="0.15"/>
    <row r="56" spans="17:47" ht="13.9" customHeight="1" x14ac:dyDescent="0.15"/>
    <row r="57" spans="17:47" ht="13.9" customHeight="1" x14ac:dyDescent="0.15"/>
  </sheetData>
  <mergeCells count="305">
    <mergeCell ref="BC2:BD2"/>
    <mergeCell ref="E7:K7"/>
    <mergeCell ref="L7:AD7"/>
    <mergeCell ref="AK7:AM7"/>
    <mergeCell ref="AN7:AY7"/>
    <mergeCell ref="E8:K8"/>
    <mergeCell ref="L8:AD8"/>
    <mergeCell ref="AK8:AM8"/>
    <mergeCell ref="AN8:AY8"/>
    <mergeCell ref="AP2:AR2"/>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AX13:AZ13"/>
    <mergeCell ref="BA13:BB13"/>
    <mergeCell ref="E14:G14"/>
    <mergeCell ref="H14:AF14"/>
    <mergeCell ref="AK14:AN14"/>
    <mergeCell ref="AO14:AQ14"/>
    <mergeCell ref="AR14:AS14"/>
    <mergeCell ref="AT14:AW14"/>
    <mergeCell ref="AX14:AZ14"/>
    <mergeCell ref="BA14:BB14"/>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E24:I24"/>
    <mergeCell ref="J24:M24"/>
    <mergeCell ref="N24:O24"/>
    <mergeCell ref="P24:R24"/>
    <mergeCell ref="S24:T24"/>
    <mergeCell ref="U24:W24"/>
    <mergeCell ref="X24:Y24"/>
    <mergeCell ref="Z24:AB24"/>
    <mergeCell ref="AC24:AD24"/>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U31:W31"/>
    <mergeCell ref="X31:Y31"/>
    <mergeCell ref="Z31:AB31"/>
    <mergeCell ref="AC31:AD31"/>
    <mergeCell ref="AE31:AG31"/>
    <mergeCell ref="AH31:AI31"/>
    <mergeCell ref="AJ31:AL31"/>
    <mergeCell ref="AM31:AN31"/>
    <mergeCell ref="AO31:AQ31"/>
    <mergeCell ref="AE32:AG32"/>
    <mergeCell ref="AH32:AI32"/>
    <mergeCell ref="AJ32:AL32"/>
    <mergeCell ref="AM32:AN32"/>
    <mergeCell ref="AO32:AQ32"/>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s>
  <phoneticPr fontId="9"/>
  <conditionalFormatting sqref="J21:M32 AJ21:AL32">
    <cfRule type="expression" dxfId="87" priority="5">
      <formula>COUNTA($G$12)&gt;=1</formula>
    </cfRule>
  </conditionalFormatting>
  <conditionalFormatting sqref="P21:R32">
    <cfRule type="expression" dxfId="86" priority="4">
      <formula>COUNTA($G$12)&gt;=1</formula>
    </cfRule>
  </conditionalFormatting>
  <conditionalFormatting sqref="U21:W32">
    <cfRule type="expression" dxfId="85" priority="3">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6">
      <formula>COUNTA($E$13:$G$14)&gt;=1</formula>
    </cfRule>
  </conditionalFormatting>
  <conditionalFormatting sqref="AO21:AQ32">
    <cfRule type="expression" dxfId="82" priority="2">
      <formula>COUNTA($G$12)&gt;=1</formula>
    </cfRule>
  </conditionalFormatting>
  <dataValidations count="4">
    <dataValidation type="list" allowBlank="1" showInputMessage="1" showErrorMessage="1" sqref="E12:G14 AH10 AK7:AM8" xr:uid="{00000000-0002-0000-2500-000000000000}">
      <formula1>$Q$3:$Q$4</formula1>
    </dataValidation>
    <dataValidation type="whole" allowBlank="1" showInputMessage="1" showErrorMessage="1" error="入力月の月日数を超過しています" sqref="J21:M21 J23:M23 J26:M26 J28:M28" xr:uid="{00000000-0002-0000-2500-000001000000}">
      <formula1>0</formula1>
      <formula2>30</formula2>
    </dataValidation>
    <dataValidation type="whole" allowBlank="1" showInputMessage="1" showErrorMessage="1" error="入力月の月日数を超過しています" sqref="J31:M31" xr:uid="{00000000-0002-0000-2500-000002000000}">
      <formula1>0</formula1>
      <formula2>29</formula2>
    </dataValidation>
    <dataValidation type="whole" allowBlank="1" showInputMessage="1" showErrorMessage="1" error="入力月の月日数を超過しています" sqref="J22:M22 J24:M25 J27:M27 J29:M30 J32:M32" xr:uid="{00000000-0002-0000-2500-000003000000}">
      <formula1>0</formula1>
      <formula2>31</formula2>
    </dataValidation>
  </dataValidations>
  <printOptions horizontalCentered="1" verticalCentered="1"/>
  <pageMargins left="0.25" right="0.25"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7" tint="0.59999389629810485"/>
  </sheetPr>
  <dimension ref="A1:P23"/>
  <sheetViews>
    <sheetView view="pageBreakPreview" zoomScaleNormal="100" workbookViewId="0">
      <selection sqref="A1:P1"/>
    </sheetView>
  </sheetViews>
  <sheetFormatPr defaultColWidth="9" defaultRowHeight="24.95" customHeight="1" x14ac:dyDescent="0.15"/>
  <cols>
    <col min="1" max="1" width="3.625" style="243" customWidth="1"/>
    <col min="2" max="11" width="2.375" style="243" customWidth="1"/>
    <col min="12" max="12" width="38.5" style="243" customWidth="1"/>
    <col min="13" max="13" width="21.125" style="276" customWidth="1"/>
    <col min="14" max="14" width="13.375" style="277" customWidth="1"/>
    <col min="15" max="15" width="19.375" style="243" customWidth="1"/>
    <col min="16" max="16" width="22.125" style="243" customWidth="1"/>
    <col min="17" max="16384" width="9" style="243"/>
  </cols>
  <sheetData>
    <row r="1" spans="1:16" ht="21" customHeight="1" x14ac:dyDescent="0.15">
      <c r="A1" s="1439" t="s">
        <v>552</v>
      </c>
      <c r="B1" s="1440"/>
      <c r="C1" s="1440"/>
      <c r="D1" s="1440"/>
      <c r="E1" s="1440"/>
      <c r="F1" s="1440"/>
      <c r="G1" s="1440"/>
      <c r="H1" s="1440"/>
      <c r="I1" s="1440"/>
      <c r="J1" s="1440"/>
      <c r="K1" s="1440"/>
      <c r="L1" s="1440"/>
      <c r="M1" s="1440"/>
      <c r="N1" s="1440"/>
      <c r="O1" s="1440"/>
      <c r="P1" s="1440"/>
    </row>
    <row r="2" spans="1:16" ht="4.5" customHeight="1" thickBot="1" x14ac:dyDescent="0.2">
      <c r="B2" s="1441"/>
      <c r="C2" s="1441"/>
      <c r="D2" s="1441"/>
      <c r="E2" s="1441"/>
      <c r="F2" s="1441"/>
      <c r="G2" s="1441"/>
      <c r="H2" s="1441"/>
      <c r="I2" s="1441"/>
      <c r="J2" s="1441"/>
      <c r="K2" s="1441"/>
      <c r="L2" s="1441"/>
      <c r="M2" s="1441"/>
      <c r="N2" s="1441"/>
      <c r="O2" s="1441"/>
      <c r="P2" s="244"/>
    </row>
    <row r="3" spans="1:16" s="249" customFormat="1" ht="24.95" customHeight="1" thickBot="1" x14ac:dyDescent="0.2">
      <c r="A3" s="245" t="s">
        <v>553</v>
      </c>
      <c r="B3" s="1442" t="s">
        <v>19</v>
      </c>
      <c r="C3" s="1443"/>
      <c r="D3" s="1443"/>
      <c r="E3" s="1443"/>
      <c r="F3" s="1443"/>
      <c r="G3" s="1443"/>
      <c r="H3" s="1443"/>
      <c r="I3" s="1443"/>
      <c r="J3" s="1443"/>
      <c r="K3" s="1444"/>
      <c r="L3" s="246" t="s">
        <v>377</v>
      </c>
      <c r="M3" s="247" t="s">
        <v>554</v>
      </c>
      <c r="N3" s="248" t="s">
        <v>555</v>
      </c>
      <c r="O3" s="1445" t="s">
        <v>556</v>
      </c>
      <c r="P3" s="1446"/>
    </row>
    <row r="4" spans="1:16" s="249" customFormat="1" ht="25.5" customHeight="1" thickTop="1" x14ac:dyDescent="0.15">
      <c r="A4" s="250">
        <v>1</v>
      </c>
      <c r="B4" s="251"/>
      <c r="C4" s="252"/>
      <c r="D4" s="252"/>
      <c r="E4" s="252"/>
      <c r="F4" s="252"/>
      <c r="G4" s="252"/>
      <c r="H4" s="252"/>
      <c r="I4" s="252"/>
      <c r="J4" s="252"/>
      <c r="K4" s="253"/>
      <c r="L4" s="254"/>
      <c r="M4" s="255"/>
      <c r="N4" s="256" t="s">
        <v>557</v>
      </c>
      <c r="O4" s="1447"/>
      <c r="P4" s="1448"/>
    </row>
    <row r="5" spans="1:16" s="249" customFormat="1" ht="25.5" customHeight="1" x14ac:dyDescent="0.15">
      <c r="A5" s="257">
        <v>2</v>
      </c>
      <c r="B5" s="258"/>
      <c r="C5" s="259"/>
      <c r="D5" s="259"/>
      <c r="E5" s="259"/>
      <c r="F5" s="259"/>
      <c r="G5" s="259"/>
      <c r="H5" s="259"/>
      <c r="I5" s="259"/>
      <c r="J5" s="259"/>
      <c r="K5" s="260"/>
      <c r="L5" s="261"/>
      <c r="M5" s="262"/>
      <c r="N5" s="256" t="s">
        <v>558</v>
      </c>
      <c r="O5" s="1449"/>
      <c r="P5" s="1450"/>
    </row>
    <row r="6" spans="1:16" s="249" customFormat="1" ht="25.5" customHeight="1" x14ac:dyDescent="0.15">
      <c r="A6" s="257">
        <v>3</v>
      </c>
      <c r="B6" s="263"/>
      <c r="C6" s="264"/>
      <c r="D6" s="264"/>
      <c r="E6" s="264"/>
      <c r="F6" s="264"/>
      <c r="G6" s="264"/>
      <c r="H6" s="259"/>
      <c r="I6" s="259"/>
      <c r="J6" s="259"/>
      <c r="K6" s="260"/>
      <c r="L6" s="261"/>
      <c r="M6" s="262"/>
      <c r="N6" s="256" t="s">
        <v>558</v>
      </c>
      <c r="O6" s="1449"/>
      <c r="P6" s="1450"/>
    </row>
    <row r="7" spans="1:16" s="249" customFormat="1" ht="25.5" customHeight="1" x14ac:dyDescent="0.15">
      <c r="A7" s="257">
        <v>4</v>
      </c>
      <c r="B7" s="263"/>
      <c r="C7" s="264"/>
      <c r="D7" s="264"/>
      <c r="E7" s="264"/>
      <c r="F7" s="264"/>
      <c r="G7" s="264"/>
      <c r="H7" s="259"/>
      <c r="I7" s="259"/>
      <c r="J7" s="259"/>
      <c r="K7" s="260"/>
      <c r="L7" s="261"/>
      <c r="M7" s="262"/>
      <c r="N7" s="256" t="s">
        <v>558</v>
      </c>
      <c r="O7" s="1449"/>
      <c r="P7" s="1450"/>
    </row>
    <row r="8" spans="1:16" s="249" customFormat="1" ht="25.5" customHeight="1" x14ac:dyDescent="0.15">
      <c r="A8" s="257">
        <v>5</v>
      </c>
      <c r="B8" s="263"/>
      <c r="C8" s="264"/>
      <c r="D8" s="264"/>
      <c r="E8" s="264"/>
      <c r="F8" s="264"/>
      <c r="G8" s="264"/>
      <c r="H8" s="264"/>
      <c r="I8" s="264"/>
      <c r="J8" s="264"/>
      <c r="K8" s="265"/>
      <c r="L8" s="261"/>
      <c r="M8" s="262"/>
      <c r="N8" s="256" t="s">
        <v>558</v>
      </c>
      <c r="O8" s="1449"/>
      <c r="P8" s="1450"/>
    </row>
    <row r="9" spans="1:16" s="249" customFormat="1" ht="25.5" customHeight="1" x14ac:dyDescent="0.15">
      <c r="A9" s="257">
        <v>6</v>
      </c>
      <c r="B9" s="263"/>
      <c r="C9" s="264"/>
      <c r="D9" s="264"/>
      <c r="E9" s="264"/>
      <c r="F9" s="264"/>
      <c r="G9" s="264"/>
      <c r="H9" s="264"/>
      <c r="I9" s="264"/>
      <c r="J9" s="264"/>
      <c r="K9" s="265"/>
      <c r="L9" s="261"/>
      <c r="M9" s="262"/>
      <c r="N9" s="256" t="s">
        <v>558</v>
      </c>
      <c r="O9" s="1449"/>
      <c r="P9" s="1450"/>
    </row>
    <row r="10" spans="1:16" s="249" customFormat="1" ht="25.5" customHeight="1" x14ac:dyDescent="0.15">
      <c r="A10" s="257">
        <v>7</v>
      </c>
      <c r="B10" s="263"/>
      <c r="C10" s="264"/>
      <c r="D10" s="264"/>
      <c r="E10" s="264"/>
      <c r="F10" s="264"/>
      <c r="G10" s="264"/>
      <c r="H10" s="264"/>
      <c r="I10" s="264"/>
      <c r="J10" s="264"/>
      <c r="K10" s="265"/>
      <c r="L10" s="261"/>
      <c r="M10" s="262"/>
      <c r="N10" s="256" t="s">
        <v>558</v>
      </c>
      <c r="O10" s="1449"/>
      <c r="P10" s="1450"/>
    </row>
    <row r="11" spans="1:16" s="249" customFormat="1" ht="25.5" customHeight="1" x14ac:dyDescent="0.15">
      <c r="A11" s="257">
        <v>8</v>
      </c>
      <c r="B11" s="258"/>
      <c r="C11" s="266"/>
      <c r="D11" s="266"/>
      <c r="E11" s="266"/>
      <c r="F11" s="266"/>
      <c r="G11" s="266"/>
      <c r="H11" s="266"/>
      <c r="I11" s="266"/>
      <c r="J11" s="266"/>
      <c r="K11" s="267"/>
      <c r="L11" s="268"/>
      <c r="M11" s="262"/>
      <c r="N11" s="256" t="s">
        <v>558</v>
      </c>
      <c r="O11" s="1437"/>
      <c r="P11" s="1438"/>
    </row>
    <row r="12" spans="1:16" s="249" customFormat="1" ht="25.5" customHeight="1" x14ac:dyDescent="0.15">
      <c r="A12" s="257">
        <v>9</v>
      </c>
      <c r="B12" s="258"/>
      <c r="C12" s="266"/>
      <c r="D12" s="266"/>
      <c r="E12" s="266"/>
      <c r="F12" s="266"/>
      <c r="G12" s="266"/>
      <c r="H12" s="266"/>
      <c r="I12" s="266"/>
      <c r="J12" s="266"/>
      <c r="K12" s="267"/>
      <c r="L12" s="268"/>
      <c r="M12" s="262"/>
      <c r="N12" s="256" t="s">
        <v>558</v>
      </c>
      <c r="O12" s="1437"/>
      <c r="P12" s="1438"/>
    </row>
    <row r="13" spans="1:16" s="249" customFormat="1" ht="25.5" customHeight="1" x14ac:dyDescent="0.15">
      <c r="A13" s="257">
        <v>10</v>
      </c>
      <c r="B13" s="258"/>
      <c r="C13" s="266"/>
      <c r="D13" s="266"/>
      <c r="E13" s="266"/>
      <c r="F13" s="266"/>
      <c r="G13" s="266"/>
      <c r="H13" s="266"/>
      <c r="I13" s="266"/>
      <c r="J13" s="266"/>
      <c r="K13" s="267"/>
      <c r="L13" s="268"/>
      <c r="M13" s="262"/>
      <c r="N13" s="256" t="s">
        <v>558</v>
      </c>
      <c r="O13" s="1437"/>
      <c r="P13" s="1438"/>
    </row>
    <row r="14" spans="1:16" s="249" customFormat="1" ht="25.5" customHeight="1" x14ac:dyDescent="0.15">
      <c r="A14" s="257">
        <v>11</v>
      </c>
      <c r="B14" s="258"/>
      <c r="C14" s="266"/>
      <c r="D14" s="266"/>
      <c r="E14" s="266"/>
      <c r="F14" s="266"/>
      <c r="G14" s="266"/>
      <c r="H14" s="266"/>
      <c r="I14" s="266"/>
      <c r="J14" s="266"/>
      <c r="K14" s="267"/>
      <c r="L14" s="268"/>
      <c r="M14" s="262"/>
      <c r="N14" s="256" t="s">
        <v>558</v>
      </c>
      <c r="O14" s="1437"/>
      <c r="P14" s="1438"/>
    </row>
    <row r="15" spans="1:16" s="249" customFormat="1" ht="25.5" customHeight="1" x14ac:dyDescent="0.15">
      <c r="A15" s="257">
        <v>12</v>
      </c>
      <c r="B15" s="258"/>
      <c r="C15" s="266"/>
      <c r="D15" s="266"/>
      <c r="E15" s="266"/>
      <c r="F15" s="266"/>
      <c r="G15" s="266"/>
      <c r="H15" s="266"/>
      <c r="I15" s="266"/>
      <c r="J15" s="266"/>
      <c r="K15" s="267"/>
      <c r="L15" s="268"/>
      <c r="M15" s="262"/>
      <c r="N15" s="256" t="s">
        <v>558</v>
      </c>
      <c r="O15" s="1437"/>
      <c r="P15" s="1438"/>
    </row>
    <row r="16" spans="1:16" s="249" customFormat="1" ht="25.5" customHeight="1" x14ac:dyDescent="0.15">
      <c r="A16" s="257">
        <v>13</v>
      </c>
      <c r="B16" s="258"/>
      <c r="C16" s="266"/>
      <c r="D16" s="266"/>
      <c r="E16" s="266"/>
      <c r="F16" s="266"/>
      <c r="G16" s="266"/>
      <c r="H16" s="266"/>
      <c r="I16" s="266"/>
      <c r="J16" s="266"/>
      <c r="K16" s="267"/>
      <c r="L16" s="268"/>
      <c r="M16" s="262"/>
      <c r="N16" s="256" t="s">
        <v>558</v>
      </c>
      <c r="O16" s="1437"/>
      <c r="P16" s="1438"/>
    </row>
    <row r="17" spans="1:16" s="249" customFormat="1" ht="25.5" customHeight="1" x14ac:dyDescent="0.15">
      <c r="A17" s="257">
        <v>14</v>
      </c>
      <c r="B17" s="258"/>
      <c r="C17" s="266"/>
      <c r="D17" s="266"/>
      <c r="E17" s="266"/>
      <c r="F17" s="266"/>
      <c r="G17" s="266"/>
      <c r="H17" s="266"/>
      <c r="I17" s="266"/>
      <c r="J17" s="266"/>
      <c r="K17" s="267"/>
      <c r="L17" s="268"/>
      <c r="M17" s="262"/>
      <c r="N17" s="256" t="s">
        <v>558</v>
      </c>
      <c r="O17" s="1437"/>
      <c r="P17" s="1438"/>
    </row>
    <row r="18" spans="1:16" s="249" customFormat="1" ht="25.5" customHeight="1" x14ac:dyDescent="0.15">
      <c r="A18" s="257">
        <v>15</v>
      </c>
      <c r="B18" s="258"/>
      <c r="C18" s="266"/>
      <c r="D18" s="266"/>
      <c r="E18" s="266"/>
      <c r="F18" s="266"/>
      <c r="G18" s="266"/>
      <c r="H18" s="266"/>
      <c r="I18" s="266"/>
      <c r="J18" s="266"/>
      <c r="K18" s="267"/>
      <c r="L18" s="268"/>
      <c r="M18" s="262"/>
      <c r="N18" s="256" t="s">
        <v>558</v>
      </c>
      <c r="O18" s="1437"/>
      <c r="P18" s="1438"/>
    </row>
    <row r="19" spans="1:16" s="249" customFormat="1" ht="25.5" customHeight="1" x14ac:dyDescent="0.15">
      <c r="A19" s="257">
        <v>16</v>
      </c>
      <c r="B19" s="258"/>
      <c r="C19" s="266"/>
      <c r="D19" s="266"/>
      <c r="E19" s="266"/>
      <c r="F19" s="266"/>
      <c r="G19" s="266"/>
      <c r="H19" s="266"/>
      <c r="I19" s="266"/>
      <c r="J19" s="266"/>
      <c r="K19" s="267"/>
      <c r="L19" s="268"/>
      <c r="M19" s="262"/>
      <c r="N19" s="256" t="s">
        <v>558</v>
      </c>
      <c r="O19" s="1437"/>
      <c r="P19" s="1438"/>
    </row>
    <row r="20" spans="1:16" s="249" customFormat="1" ht="25.5" customHeight="1" x14ac:dyDescent="0.15">
      <c r="A20" s="257">
        <v>17</v>
      </c>
      <c r="B20" s="258"/>
      <c r="C20" s="266"/>
      <c r="D20" s="266"/>
      <c r="E20" s="266"/>
      <c r="F20" s="266"/>
      <c r="G20" s="266"/>
      <c r="H20" s="266"/>
      <c r="I20" s="266"/>
      <c r="J20" s="266"/>
      <c r="K20" s="267"/>
      <c r="L20" s="268"/>
      <c r="M20" s="262"/>
      <c r="N20" s="256" t="s">
        <v>558</v>
      </c>
      <c r="O20" s="1437"/>
      <c r="P20" s="1438"/>
    </row>
    <row r="21" spans="1:16" s="249" customFormat="1" ht="25.5" customHeight="1" x14ac:dyDescent="0.15">
      <c r="A21" s="257">
        <v>18</v>
      </c>
      <c r="B21" s="258"/>
      <c r="C21" s="266"/>
      <c r="D21" s="266"/>
      <c r="E21" s="266"/>
      <c r="F21" s="266"/>
      <c r="G21" s="266"/>
      <c r="H21" s="266"/>
      <c r="I21" s="266"/>
      <c r="J21" s="266"/>
      <c r="K21" s="267"/>
      <c r="L21" s="268"/>
      <c r="M21" s="262"/>
      <c r="N21" s="256" t="s">
        <v>558</v>
      </c>
      <c r="O21" s="1437"/>
      <c r="P21" s="1438"/>
    </row>
    <row r="22" spans="1:16" s="249" customFormat="1" ht="25.5" customHeight="1" x14ac:dyDescent="0.15">
      <c r="A22" s="257">
        <v>19</v>
      </c>
      <c r="B22" s="258"/>
      <c r="C22" s="266"/>
      <c r="D22" s="266"/>
      <c r="E22" s="266"/>
      <c r="F22" s="266"/>
      <c r="G22" s="266"/>
      <c r="H22" s="266"/>
      <c r="I22" s="266"/>
      <c r="J22" s="266"/>
      <c r="K22" s="267"/>
      <c r="L22" s="268"/>
      <c r="M22" s="262"/>
      <c r="N22" s="256" t="s">
        <v>558</v>
      </c>
      <c r="O22" s="1437"/>
      <c r="P22" s="1438"/>
    </row>
    <row r="23" spans="1:16" s="249" customFormat="1" ht="25.5" customHeight="1" thickBot="1" x14ac:dyDescent="0.2">
      <c r="A23" s="269">
        <v>20</v>
      </c>
      <c r="B23" s="270"/>
      <c r="C23" s="271"/>
      <c r="D23" s="271"/>
      <c r="E23" s="271"/>
      <c r="F23" s="271"/>
      <c r="G23" s="271"/>
      <c r="H23" s="271"/>
      <c r="I23" s="271"/>
      <c r="J23" s="271"/>
      <c r="K23" s="272"/>
      <c r="L23" s="273"/>
      <c r="M23" s="274"/>
      <c r="N23" s="275" t="s">
        <v>558</v>
      </c>
      <c r="O23" s="1451"/>
      <c r="P23" s="1452"/>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9"/>
  <dataValidations count="1">
    <dataValidation type="list" allowBlank="1" showInputMessage="1" showErrorMessage="1" sqref="M4:M23" xr:uid="{00000000-0002-0000-0400-000000000000}">
      <formula1>サービス種類</formula1>
    </dataValidation>
  </dataValidations>
  <pageMargins left="0.36" right="0.19685039370078741" top="0.46" bottom="0.34" header="0.26" footer="0.2"/>
  <pageSetup paperSize="9" orientation="portrait" horizontalDpi="4294967293" verticalDpi="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5550A-F3FB-4F84-919D-2D83D74303D0}">
  <sheetPr>
    <tabColor rgb="FFFFFF00"/>
    <pageSetUpPr fitToPage="1"/>
  </sheetPr>
  <dimension ref="A1:L54"/>
  <sheetViews>
    <sheetView view="pageBreakPreview" zoomScale="85" zoomScaleNormal="55" zoomScaleSheetLayoutView="85" workbookViewId="0">
      <selection sqref="A1:B1"/>
    </sheetView>
  </sheetViews>
  <sheetFormatPr defaultRowHeight="13.5" x14ac:dyDescent="0.15"/>
  <cols>
    <col min="1" max="1" width="1.75" style="13" customWidth="1"/>
    <col min="2" max="2" width="22" style="13" customWidth="1"/>
    <col min="3" max="3" width="4" style="13" customWidth="1"/>
    <col min="4" max="4" width="9.875" style="13" customWidth="1"/>
    <col min="5" max="5" width="13.625" style="13" customWidth="1"/>
    <col min="6" max="6" width="7.625" style="13" customWidth="1"/>
    <col min="7" max="7" width="14.75" style="13" customWidth="1"/>
    <col min="8" max="8" width="9.875" style="13" customWidth="1"/>
    <col min="9" max="9" width="14.625" style="13" customWidth="1"/>
    <col min="10" max="10" width="7.625" style="13" customWidth="1"/>
    <col min="11" max="11" width="8.625" style="13" customWidth="1"/>
    <col min="12" max="12" width="1.75" style="13" customWidth="1"/>
    <col min="13" max="259" width="9" style="13"/>
    <col min="260" max="260" width="2.25" style="13" customWidth="1"/>
    <col min="261" max="261" width="24.25" style="13" customWidth="1"/>
    <col min="262" max="262" width="4" style="13" customWidth="1"/>
    <col min="263" max="265" width="20.125" style="13" customWidth="1"/>
    <col min="266" max="266" width="3.125" style="13" customWidth="1"/>
    <col min="267" max="267" width="4.375" style="13" customWidth="1"/>
    <col min="268" max="268" width="2.5" style="13" customWidth="1"/>
    <col min="269" max="515" width="9" style="13"/>
    <col min="516" max="516" width="2.25" style="13" customWidth="1"/>
    <col min="517" max="517" width="24.25" style="13" customWidth="1"/>
    <col min="518" max="518" width="4" style="13" customWidth="1"/>
    <col min="519" max="521" width="20.125" style="13" customWidth="1"/>
    <col min="522" max="522" width="3.125" style="13" customWidth="1"/>
    <col min="523" max="523" width="4.375" style="13" customWidth="1"/>
    <col min="524" max="524" width="2.5" style="13" customWidth="1"/>
    <col min="525" max="771" width="9" style="13"/>
    <col min="772" max="772" width="2.25" style="13" customWidth="1"/>
    <col min="773" max="773" width="24.25" style="13" customWidth="1"/>
    <col min="774" max="774" width="4" style="13" customWidth="1"/>
    <col min="775" max="777" width="20.125" style="13" customWidth="1"/>
    <col min="778" max="778" width="3.125" style="13" customWidth="1"/>
    <col min="779" max="779" width="4.375" style="13" customWidth="1"/>
    <col min="780" max="780" width="2.5" style="13" customWidth="1"/>
    <col min="781" max="1027" width="9" style="13"/>
    <col min="1028" max="1028" width="2.25" style="13" customWidth="1"/>
    <col min="1029" max="1029" width="24.25" style="13" customWidth="1"/>
    <col min="1030" max="1030" width="4" style="13" customWidth="1"/>
    <col min="1031" max="1033" width="20.125" style="13" customWidth="1"/>
    <col min="1034" max="1034" width="3.125" style="13" customWidth="1"/>
    <col min="1035" max="1035" width="4.375" style="13" customWidth="1"/>
    <col min="1036" max="1036" width="2.5" style="13" customWidth="1"/>
    <col min="1037" max="1283" width="9" style="13"/>
    <col min="1284" max="1284" width="2.25" style="13" customWidth="1"/>
    <col min="1285" max="1285" width="24.25" style="13" customWidth="1"/>
    <col min="1286" max="1286" width="4" style="13" customWidth="1"/>
    <col min="1287" max="1289" width="20.125" style="13" customWidth="1"/>
    <col min="1290" max="1290" width="3.125" style="13" customWidth="1"/>
    <col min="1291" max="1291" width="4.375" style="13" customWidth="1"/>
    <col min="1292" max="1292" width="2.5" style="13" customWidth="1"/>
    <col min="1293" max="1539" width="9" style="13"/>
    <col min="1540" max="1540" width="2.25" style="13" customWidth="1"/>
    <col min="1541" max="1541" width="24.25" style="13" customWidth="1"/>
    <col min="1542" max="1542" width="4" style="13" customWidth="1"/>
    <col min="1543" max="1545" width="20.125" style="13" customWidth="1"/>
    <col min="1546" max="1546" width="3.125" style="13" customWidth="1"/>
    <col min="1547" max="1547" width="4.375" style="13" customWidth="1"/>
    <col min="1548" max="1548" width="2.5" style="13" customWidth="1"/>
    <col min="1549" max="1795" width="9" style="13"/>
    <col min="1796" max="1796" width="2.25" style="13" customWidth="1"/>
    <col min="1797" max="1797" width="24.25" style="13" customWidth="1"/>
    <col min="1798" max="1798" width="4" style="13" customWidth="1"/>
    <col min="1799" max="1801" width="20.125" style="13" customWidth="1"/>
    <col min="1802" max="1802" width="3.125" style="13" customWidth="1"/>
    <col min="1803" max="1803" width="4.375" style="13" customWidth="1"/>
    <col min="1804" max="1804" width="2.5" style="13" customWidth="1"/>
    <col min="1805" max="2051" width="9" style="13"/>
    <col min="2052" max="2052" width="2.25" style="13" customWidth="1"/>
    <col min="2053" max="2053" width="24.25" style="13" customWidth="1"/>
    <col min="2054" max="2054" width="4" style="13" customWidth="1"/>
    <col min="2055" max="2057" width="20.125" style="13" customWidth="1"/>
    <col min="2058" max="2058" width="3.125" style="13" customWidth="1"/>
    <col min="2059" max="2059" width="4.375" style="13" customWidth="1"/>
    <col min="2060" max="2060" width="2.5" style="13" customWidth="1"/>
    <col min="2061" max="2307" width="9" style="13"/>
    <col min="2308" max="2308" width="2.25" style="13" customWidth="1"/>
    <col min="2309" max="2309" width="24.25" style="13" customWidth="1"/>
    <col min="2310" max="2310" width="4" style="13" customWidth="1"/>
    <col min="2311" max="2313" width="20.125" style="13" customWidth="1"/>
    <col min="2314" max="2314" width="3.125" style="13" customWidth="1"/>
    <col min="2315" max="2315" width="4.375" style="13" customWidth="1"/>
    <col min="2316" max="2316" width="2.5" style="13" customWidth="1"/>
    <col min="2317" max="2563" width="9" style="13"/>
    <col min="2564" max="2564" width="2.25" style="13" customWidth="1"/>
    <col min="2565" max="2565" width="24.25" style="13" customWidth="1"/>
    <col min="2566" max="2566" width="4" style="13" customWidth="1"/>
    <col min="2567" max="2569" width="20.125" style="13" customWidth="1"/>
    <col min="2570" max="2570" width="3.125" style="13" customWidth="1"/>
    <col min="2571" max="2571" width="4.375" style="13" customWidth="1"/>
    <col min="2572" max="2572" width="2.5" style="13" customWidth="1"/>
    <col min="2573" max="2819" width="9" style="13"/>
    <col min="2820" max="2820" width="2.25" style="13" customWidth="1"/>
    <col min="2821" max="2821" width="24.25" style="13" customWidth="1"/>
    <col min="2822" max="2822" width="4" style="13" customWidth="1"/>
    <col min="2823" max="2825" width="20.125" style="13" customWidth="1"/>
    <col min="2826" max="2826" width="3.125" style="13" customWidth="1"/>
    <col min="2827" max="2827" width="4.375" style="13" customWidth="1"/>
    <col min="2828" max="2828" width="2.5" style="13" customWidth="1"/>
    <col min="2829" max="3075" width="9" style="13"/>
    <col min="3076" max="3076" width="2.25" style="13" customWidth="1"/>
    <col min="3077" max="3077" width="24.25" style="13" customWidth="1"/>
    <col min="3078" max="3078" width="4" style="13" customWidth="1"/>
    <col min="3079" max="3081" width="20.125" style="13" customWidth="1"/>
    <col min="3082" max="3082" width="3.125" style="13" customWidth="1"/>
    <col min="3083" max="3083" width="4.375" style="13" customWidth="1"/>
    <col min="3084" max="3084" width="2.5" style="13" customWidth="1"/>
    <col min="3085" max="3331" width="9" style="13"/>
    <col min="3332" max="3332" width="2.25" style="13" customWidth="1"/>
    <col min="3333" max="3333" width="24.25" style="13" customWidth="1"/>
    <col min="3334" max="3334" width="4" style="13" customWidth="1"/>
    <col min="3335" max="3337" width="20.125" style="13" customWidth="1"/>
    <col min="3338" max="3338" width="3.125" style="13" customWidth="1"/>
    <col min="3339" max="3339" width="4.375" style="13" customWidth="1"/>
    <col min="3340" max="3340" width="2.5" style="13" customWidth="1"/>
    <col min="3341" max="3587" width="9" style="13"/>
    <col min="3588" max="3588" width="2.25" style="13" customWidth="1"/>
    <col min="3589" max="3589" width="24.25" style="13" customWidth="1"/>
    <col min="3590" max="3590" width="4" style="13" customWidth="1"/>
    <col min="3591" max="3593" width="20.125" style="13" customWidth="1"/>
    <col min="3594" max="3594" width="3.125" style="13" customWidth="1"/>
    <col min="3595" max="3595" width="4.375" style="13" customWidth="1"/>
    <col min="3596" max="3596" width="2.5" style="13" customWidth="1"/>
    <col min="3597" max="3843" width="9" style="13"/>
    <col min="3844" max="3844" width="2.25" style="13" customWidth="1"/>
    <col min="3845" max="3845" width="24.25" style="13" customWidth="1"/>
    <col min="3846" max="3846" width="4" style="13" customWidth="1"/>
    <col min="3847" max="3849" width="20.125" style="13" customWidth="1"/>
    <col min="3850" max="3850" width="3.125" style="13" customWidth="1"/>
    <col min="3851" max="3851" width="4.375" style="13" customWidth="1"/>
    <col min="3852" max="3852" width="2.5" style="13" customWidth="1"/>
    <col min="3853" max="4099" width="9" style="13"/>
    <col min="4100" max="4100" width="2.25" style="13" customWidth="1"/>
    <col min="4101" max="4101" width="24.25" style="13" customWidth="1"/>
    <col min="4102" max="4102" width="4" style="13" customWidth="1"/>
    <col min="4103" max="4105" width="20.125" style="13" customWidth="1"/>
    <col min="4106" max="4106" width="3.125" style="13" customWidth="1"/>
    <col min="4107" max="4107" width="4.375" style="13" customWidth="1"/>
    <col min="4108" max="4108" width="2.5" style="13" customWidth="1"/>
    <col min="4109" max="4355" width="9" style="13"/>
    <col min="4356" max="4356" width="2.25" style="13" customWidth="1"/>
    <col min="4357" max="4357" width="24.25" style="13" customWidth="1"/>
    <col min="4358" max="4358" width="4" style="13" customWidth="1"/>
    <col min="4359" max="4361" width="20.125" style="13" customWidth="1"/>
    <col min="4362" max="4362" width="3.125" style="13" customWidth="1"/>
    <col min="4363" max="4363" width="4.375" style="13" customWidth="1"/>
    <col min="4364" max="4364" width="2.5" style="13" customWidth="1"/>
    <col min="4365" max="4611" width="9" style="13"/>
    <col min="4612" max="4612" width="2.25" style="13" customWidth="1"/>
    <col min="4613" max="4613" width="24.25" style="13" customWidth="1"/>
    <col min="4614" max="4614" width="4" style="13" customWidth="1"/>
    <col min="4615" max="4617" width="20.125" style="13" customWidth="1"/>
    <col min="4618" max="4618" width="3.125" style="13" customWidth="1"/>
    <col min="4619" max="4619" width="4.375" style="13" customWidth="1"/>
    <col min="4620" max="4620" width="2.5" style="13" customWidth="1"/>
    <col min="4621" max="4867" width="9" style="13"/>
    <col min="4868" max="4868" width="2.25" style="13" customWidth="1"/>
    <col min="4869" max="4869" width="24.25" style="13" customWidth="1"/>
    <col min="4870" max="4870" width="4" style="13" customWidth="1"/>
    <col min="4871" max="4873" width="20.125" style="13" customWidth="1"/>
    <col min="4874" max="4874" width="3.125" style="13" customWidth="1"/>
    <col min="4875" max="4875" width="4.375" style="13" customWidth="1"/>
    <col min="4876" max="4876" width="2.5" style="13" customWidth="1"/>
    <col min="4877" max="5123" width="9" style="13"/>
    <col min="5124" max="5124" width="2.25" style="13" customWidth="1"/>
    <col min="5125" max="5125" width="24.25" style="13" customWidth="1"/>
    <col min="5126" max="5126" width="4" style="13" customWidth="1"/>
    <col min="5127" max="5129" width="20.125" style="13" customWidth="1"/>
    <col min="5130" max="5130" width="3.125" style="13" customWidth="1"/>
    <col min="5131" max="5131" width="4.375" style="13" customWidth="1"/>
    <col min="5132" max="5132" width="2.5" style="13" customWidth="1"/>
    <col min="5133" max="5379" width="9" style="13"/>
    <col min="5380" max="5380" width="2.25" style="13" customWidth="1"/>
    <col min="5381" max="5381" width="24.25" style="13" customWidth="1"/>
    <col min="5382" max="5382" width="4" style="13" customWidth="1"/>
    <col min="5383" max="5385" width="20.125" style="13" customWidth="1"/>
    <col min="5386" max="5386" width="3.125" style="13" customWidth="1"/>
    <col min="5387" max="5387" width="4.375" style="13" customWidth="1"/>
    <col min="5388" max="5388" width="2.5" style="13" customWidth="1"/>
    <col min="5389" max="5635" width="9" style="13"/>
    <col min="5636" max="5636" width="2.25" style="13" customWidth="1"/>
    <col min="5637" max="5637" width="24.25" style="13" customWidth="1"/>
    <col min="5638" max="5638" width="4" style="13" customWidth="1"/>
    <col min="5639" max="5641" width="20.125" style="13" customWidth="1"/>
    <col min="5642" max="5642" width="3.125" style="13" customWidth="1"/>
    <col min="5643" max="5643" width="4.375" style="13" customWidth="1"/>
    <col min="5644" max="5644" width="2.5" style="13" customWidth="1"/>
    <col min="5645" max="5891" width="9" style="13"/>
    <col min="5892" max="5892" width="2.25" style="13" customWidth="1"/>
    <col min="5893" max="5893" width="24.25" style="13" customWidth="1"/>
    <col min="5894" max="5894" width="4" style="13" customWidth="1"/>
    <col min="5895" max="5897" width="20.125" style="13" customWidth="1"/>
    <col min="5898" max="5898" width="3.125" style="13" customWidth="1"/>
    <col min="5899" max="5899" width="4.375" style="13" customWidth="1"/>
    <col min="5900" max="5900" width="2.5" style="13" customWidth="1"/>
    <col min="5901" max="6147" width="9" style="13"/>
    <col min="6148" max="6148" width="2.25" style="13" customWidth="1"/>
    <col min="6149" max="6149" width="24.25" style="13" customWidth="1"/>
    <col min="6150" max="6150" width="4" style="13" customWidth="1"/>
    <col min="6151" max="6153" width="20.125" style="13" customWidth="1"/>
    <col min="6154" max="6154" width="3.125" style="13" customWidth="1"/>
    <col min="6155" max="6155" width="4.375" style="13" customWidth="1"/>
    <col min="6156" max="6156" width="2.5" style="13" customWidth="1"/>
    <col min="6157" max="6403" width="9" style="13"/>
    <col min="6404" max="6404" width="2.25" style="13" customWidth="1"/>
    <col min="6405" max="6405" width="24.25" style="13" customWidth="1"/>
    <col min="6406" max="6406" width="4" style="13" customWidth="1"/>
    <col min="6407" max="6409" width="20.125" style="13" customWidth="1"/>
    <col min="6410" max="6410" width="3.125" style="13" customWidth="1"/>
    <col min="6411" max="6411" width="4.375" style="13" customWidth="1"/>
    <col min="6412" max="6412" width="2.5" style="13" customWidth="1"/>
    <col min="6413" max="6659" width="9" style="13"/>
    <col min="6660" max="6660" width="2.25" style="13" customWidth="1"/>
    <col min="6661" max="6661" width="24.25" style="13" customWidth="1"/>
    <col min="6662" max="6662" width="4" style="13" customWidth="1"/>
    <col min="6663" max="6665" width="20.125" style="13" customWidth="1"/>
    <col min="6666" max="6666" width="3.125" style="13" customWidth="1"/>
    <col min="6667" max="6667" width="4.375" style="13" customWidth="1"/>
    <col min="6668" max="6668" width="2.5" style="13" customWidth="1"/>
    <col min="6669" max="6915" width="9" style="13"/>
    <col min="6916" max="6916" width="2.25" style="13" customWidth="1"/>
    <col min="6917" max="6917" width="24.25" style="13" customWidth="1"/>
    <col min="6918" max="6918" width="4" style="13" customWidth="1"/>
    <col min="6919" max="6921" width="20.125" style="13" customWidth="1"/>
    <col min="6922" max="6922" width="3.125" style="13" customWidth="1"/>
    <col min="6923" max="6923" width="4.375" style="13" customWidth="1"/>
    <col min="6924" max="6924" width="2.5" style="13" customWidth="1"/>
    <col min="6925" max="7171" width="9" style="13"/>
    <col min="7172" max="7172" width="2.25" style="13" customWidth="1"/>
    <col min="7173" max="7173" width="24.25" style="13" customWidth="1"/>
    <col min="7174" max="7174" width="4" style="13" customWidth="1"/>
    <col min="7175" max="7177" width="20.125" style="13" customWidth="1"/>
    <col min="7178" max="7178" width="3.125" style="13" customWidth="1"/>
    <col min="7179" max="7179" width="4.375" style="13" customWidth="1"/>
    <col min="7180" max="7180" width="2.5" style="13" customWidth="1"/>
    <col min="7181" max="7427" width="9" style="13"/>
    <col min="7428" max="7428" width="2.25" style="13" customWidth="1"/>
    <col min="7429" max="7429" width="24.25" style="13" customWidth="1"/>
    <col min="7430" max="7430" width="4" style="13" customWidth="1"/>
    <col min="7431" max="7433" width="20.125" style="13" customWidth="1"/>
    <col min="7434" max="7434" width="3.125" style="13" customWidth="1"/>
    <col min="7435" max="7435" width="4.375" style="13" customWidth="1"/>
    <col min="7436" max="7436" width="2.5" style="13" customWidth="1"/>
    <col min="7437" max="7683" width="9" style="13"/>
    <col min="7684" max="7684" width="2.25" style="13" customWidth="1"/>
    <col min="7685" max="7685" width="24.25" style="13" customWidth="1"/>
    <col min="7686" max="7686" width="4" style="13" customWidth="1"/>
    <col min="7687" max="7689" width="20.125" style="13" customWidth="1"/>
    <col min="7690" max="7690" width="3.125" style="13" customWidth="1"/>
    <col min="7691" max="7691" width="4.375" style="13" customWidth="1"/>
    <col min="7692" max="7692" width="2.5" style="13" customWidth="1"/>
    <col min="7693" max="7939" width="9" style="13"/>
    <col min="7940" max="7940" width="2.25" style="13" customWidth="1"/>
    <col min="7941" max="7941" width="24.25" style="13" customWidth="1"/>
    <col min="7942" max="7942" width="4" style="13" customWidth="1"/>
    <col min="7943" max="7945" width="20.125" style="13" customWidth="1"/>
    <col min="7946" max="7946" width="3.125" style="13" customWidth="1"/>
    <col min="7947" max="7947" width="4.375" style="13" customWidth="1"/>
    <col min="7948" max="7948" width="2.5" style="13" customWidth="1"/>
    <col min="7949" max="8195" width="9" style="13"/>
    <col min="8196" max="8196" width="2.25" style="13" customWidth="1"/>
    <col min="8197" max="8197" width="24.25" style="13" customWidth="1"/>
    <col min="8198" max="8198" width="4" style="13" customWidth="1"/>
    <col min="8199" max="8201" width="20.125" style="13" customWidth="1"/>
    <col min="8202" max="8202" width="3.125" style="13" customWidth="1"/>
    <col min="8203" max="8203" width="4.375" style="13" customWidth="1"/>
    <col min="8204" max="8204" width="2.5" style="13" customWidth="1"/>
    <col min="8205" max="8451" width="9" style="13"/>
    <col min="8452" max="8452" width="2.25" style="13" customWidth="1"/>
    <col min="8453" max="8453" width="24.25" style="13" customWidth="1"/>
    <col min="8454" max="8454" width="4" style="13" customWidth="1"/>
    <col min="8455" max="8457" width="20.125" style="13" customWidth="1"/>
    <col min="8458" max="8458" width="3.125" style="13" customWidth="1"/>
    <col min="8459" max="8459" width="4.375" style="13" customWidth="1"/>
    <col min="8460" max="8460" width="2.5" style="13" customWidth="1"/>
    <col min="8461" max="8707" width="9" style="13"/>
    <col min="8708" max="8708" width="2.25" style="13" customWidth="1"/>
    <col min="8709" max="8709" width="24.25" style="13" customWidth="1"/>
    <col min="8710" max="8710" width="4" style="13" customWidth="1"/>
    <col min="8711" max="8713" width="20.125" style="13" customWidth="1"/>
    <col min="8714" max="8714" width="3.125" style="13" customWidth="1"/>
    <col min="8715" max="8715" width="4.375" style="13" customWidth="1"/>
    <col min="8716" max="8716" width="2.5" style="13" customWidth="1"/>
    <col min="8717" max="8963" width="9" style="13"/>
    <col min="8964" max="8964" width="2.25" style="13" customWidth="1"/>
    <col min="8965" max="8965" width="24.25" style="13" customWidth="1"/>
    <col min="8966" max="8966" width="4" style="13" customWidth="1"/>
    <col min="8967" max="8969" width="20.125" style="13" customWidth="1"/>
    <col min="8970" max="8970" width="3.125" style="13" customWidth="1"/>
    <col min="8971" max="8971" width="4.375" style="13" customWidth="1"/>
    <col min="8972" max="8972" width="2.5" style="13" customWidth="1"/>
    <col min="8973" max="9219" width="9" style="13"/>
    <col min="9220" max="9220" width="2.25" style="13" customWidth="1"/>
    <col min="9221" max="9221" width="24.25" style="13" customWidth="1"/>
    <col min="9222" max="9222" width="4" style="13" customWidth="1"/>
    <col min="9223" max="9225" width="20.125" style="13" customWidth="1"/>
    <col min="9226" max="9226" width="3.125" style="13" customWidth="1"/>
    <col min="9227" max="9227" width="4.375" style="13" customWidth="1"/>
    <col min="9228" max="9228" width="2.5" style="13" customWidth="1"/>
    <col min="9229" max="9475" width="9" style="13"/>
    <col min="9476" max="9476" width="2.25" style="13" customWidth="1"/>
    <col min="9477" max="9477" width="24.25" style="13" customWidth="1"/>
    <col min="9478" max="9478" width="4" style="13" customWidth="1"/>
    <col min="9479" max="9481" width="20.125" style="13" customWidth="1"/>
    <col min="9482" max="9482" width="3.125" style="13" customWidth="1"/>
    <col min="9483" max="9483" width="4.375" style="13" customWidth="1"/>
    <col min="9484" max="9484" width="2.5" style="13" customWidth="1"/>
    <col min="9485" max="9731" width="9" style="13"/>
    <col min="9732" max="9732" width="2.25" style="13" customWidth="1"/>
    <col min="9733" max="9733" width="24.25" style="13" customWidth="1"/>
    <col min="9734" max="9734" width="4" style="13" customWidth="1"/>
    <col min="9735" max="9737" width="20.125" style="13" customWidth="1"/>
    <col min="9738" max="9738" width="3.125" style="13" customWidth="1"/>
    <col min="9739" max="9739" width="4.375" style="13" customWidth="1"/>
    <col min="9740" max="9740" width="2.5" style="13" customWidth="1"/>
    <col min="9741" max="9987" width="9" style="13"/>
    <col min="9988" max="9988" width="2.25" style="13" customWidth="1"/>
    <col min="9989" max="9989" width="24.25" style="13" customWidth="1"/>
    <col min="9990" max="9990" width="4" style="13" customWidth="1"/>
    <col min="9991" max="9993" width="20.125" style="13" customWidth="1"/>
    <col min="9994" max="9994" width="3.125" style="13" customWidth="1"/>
    <col min="9995" max="9995" width="4.375" style="13" customWidth="1"/>
    <col min="9996" max="9996" width="2.5" style="13" customWidth="1"/>
    <col min="9997" max="10243" width="9" style="13"/>
    <col min="10244" max="10244" width="2.25" style="13" customWidth="1"/>
    <col min="10245" max="10245" width="24.25" style="13" customWidth="1"/>
    <col min="10246" max="10246" width="4" style="13" customWidth="1"/>
    <col min="10247" max="10249" width="20.125" style="13" customWidth="1"/>
    <col min="10250" max="10250" width="3.125" style="13" customWidth="1"/>
    <col min="10251" max="10251" width="4.375" style="13" customWidth="1"/>
    <col min="10252" max="10252" width="2.5" style="13" customWidth="1"/>
    <col min="10253" max="10499" width="9" style="13"/>
    <col min="10500" max="10500" width="2.25" style="13" customWidth="1"/>
    <col min="10501" max="10501" width="24.25" style="13" customWidth="1"/>
    <col min="10502" max="10502" width="4" style="13" customWidth="1"/>
    <col min="10503" max="10505" width="20.125" style="13" customWidth="1"/>
    <col min="10506" max="10506" width="3.125" style="13" customWidth="1"/>
    <col min="10507" max="10507" width="4.375" style="13" customWidth="1"/>
    <col min="10508" max="10508" width="2.5" style="13" customWidth="1"/>
    <col min="10509" max="10755" width="9" style="13"/>
    <col min="10756" max="10756" width="2.25" style="13" customWidth="1"/>
    <col min="10757" max="10757" width="24.25" style="13" customWidth="1"/>
    <col min="10758" max="10758" width="4" style="13" customWidth="1"/>
    <col min="10759" max="10761" width="20.125" style="13" customWidth="1"/>
    <col min="10762" max="10762" width="3.125" style="13" customWidth="1"/>
    <col min="10763" max="10763" width="4.375" style="13" customWidth="1"/>
    <col min="10764" max="10764" width="2.5" style="13" customWidth="1"/>
    <col min="10765" max="11011" width="9" style="13"/>
    <col min="11012" max="11012" width="2.25" style="13" customWidth="1"/>
    <col min="11013" max="11013" width="24.25" style="13" customWidth="1"/>
    <col min="11014" max="11014" width="4" style="13" customWidth="1"/>
    <col min="11015" max="11017" width="20.125" style="13" customWidth="1"/>
    <col min="11018" max="11018" width="3.125" style="13" customWidth="1"/>
    <col min="11019" max="11019" width="4.375" style="13" customWidth="1"/>
    <col min="11020" max="11020" width="2.5" style="13" customWidth="1"/>
    <col min="11021" max="11267" width="9" style="13"/>
    <col min="11268" max="11268" width="2.25" style="13" customWidth="1"/>
    <col min="11269" max="11269" width="24.25" style="13" customWidth="1"/>
    <col min="11270" max="11270" width="4" style="13" customWidth="1"/>
    <col min="11271" max="11273" width="20.125" style="13" customWidth="1"/>
    <col min="11274" max="11274" width="3.125" style="13" customWidth="1"/>
    <col min="11275" max="11275" width="4.375" style="13" customWidth="1"/>
    <col min="11276" max="11276" width="2.5" style="13" customWidth="1"/>
    <col min="11277" max="11523" width="9" style="13"/>
    <col min="11524" max="11524" width="2.25" style="13" customWidth="1"/>
    <col min="11525" max="11525" width="24.25" style="13" customWidth="1"/>
    <col min="11526" max="11526" width="4" style="13" customWidth="1"/>
    <col min="11527" max="11529" width="20.125" style="13" customWidth="1"/>
    <col min="11530" max="11530" width="3.125" style="13" customWidth="1"/>
    <col min="11531" max="11531" width="4.375" style="13" customWidth="1"/>
    <col min="11532" max="11532" width="2.5" style="13" customWidth="1"/>
    <col min="11533" max="11779" width="9" style="13"/>
    <col min="11780" max="11780" width="2.25" style="13" customWidth="1"/>
    <col min="11781" max="11781" width="24.25" style="13" customWidth="1"/>
    <col min="11782" max="11782" width="4" style="13" customWidth="1"/>
    <col min="11783" max="11785" width="20.125" style="13" customWidth="1"/>
    <col min="11786" max="11786" width="3.125" style="13" customWidth="1"/>
    <col min="11787" max="11787" width="4.375" style="13" customWidth="1"/>
    <col min="11788" max="11788" width="2.5" style="13" customWidth="1"/>
    <col min="11789" max="12035" width="9" style="13"/>
    <col min="12036" max="12036" width="2.25" style="13" customWidth="1"/>
    <col min="12037" max="12037" width="24.25" style="13" customWidth="1"/>
    <col min="12038" max="12038" width="4" style="13" customWidth="1"/>
    <col min="12039" max="12041" width="20.125" style="13" customWidth="1"/>
    <col min="12042" max="12042" width="3.125" style="13" customWidth="1"/>
    <col min="12043" max="12043" width="4.375" style="13" customWidth="1"/>
    <col min="12044" max="12044" width="2.5" style="13" customWidth="1"/>
    <col min="12045" max="12291" width="9" style="13"/>
    <col min="12292" max="12292" width="2.25" style="13" customWidth="1"/>
    <col min="12293" max="12293" width="24.25" style="13" customWidth="1"/>
    <col min="12294" max="12294" width="4" style="13" customWidth="1"/>
    <col min="12295" max="12297" width="20.125" style="13" customWidth="1"/>
    <col min="12298" max="12298" width="3.125" style="13" customWidth="1"/>
    <col min="12299" max="12299" width="4.375" style="13" customWidth="1"/>
    <col min="12300" max="12300" width="2.5" style="13" customWidth="1"/>
    <col min="12301" max="12547" width="9" style="13"/>
    <col min="12548" max="12548" width="2.25" style="13" customWidth="1"/>
    <col min="12549" max="12549" width="24.25" style="13" customWidth="1"/>
    <col min="12550" max="12550" width="4" style="13" customWidth="1"/>
    <col min="12551" max="12553" width="20.125" style="13" customWidth="1"/>
    <col min="12554" max="12554" width="3.125" style="13" customWidth="1"/>
    <col min="12555" max="12555" width="4.375" style="13" customWidth="1"/>
    <col min="12556" max="12556" width="2.5" style="13" customWidth="1"/>
    <col min="12557" max="12803" width="9" style="13"/>
    <col min="12804" max="12804" width="2.25" style="13" customWidth="1"/>
    <col min="12805" max="12805" width="24.25" style="13" customWidth="1"/>
    <col min="12806" max="12806" width="4" style="13" customWidth="1"/>
    <col min="12807" max="12809" width="20.125" style="13" customWidth="1"/>
    <col min="12810" max="12810" width="3.125" style="13" customWidth="1"/>
    <col min="12811" max="12811" width="4.375" style="13" customWidth="1"/>
    <col min="12812" max="12812" width="2.5" style="13" customWidth="1"/>
    <col min="12813" max="13059" width="9" style="13"/>
    <col min="13060" max="13060" width="2.25" style="13" customWidth="1"/>
    <col min="13061" max="13061" width="24.25" style="13" customWidth="1"/>
    <col min="13062" max="13062" width="4" style="13" customWidth="1"/>
    <col min="13063" max="13065" width="20.125" style="13" customWidth="1"/>
    <col min="13066" max="13066" width="3.125" style="13" customWidth="1"/>
    <col min="13067" max="13067" width="4.375" style="13" customWidth="1"/>
    <col min="13068" max="13068" width="2.5" style="13" customWidth="1"/>
    <col min="13069" max="13315" width="9" style="13"/>
    <col min="13316" max="13316" width="2.25" style="13" customWidth="1"/>
    <col min="13317" max="13317" width="24.25" style="13" customWidth="1"/>
    <col min="13318" max="13318" width="4" style="13" customWidth="1"/>
    <col min="13319" max="13321" width="20.125" style="13" customWidth="1"/>
    <col min="13322" max="13322" width="3.125" style="13" customWidth="1"/>
    <col min="13323" max="13323" width="4.375" style="13" customWidth="1"/>
    <col min="13324" max="13324" width="2.5" style="13" customWidth="1"/>
    <col min="13325" max="13571" width="9" style="13"/>
    <col min="13572" max="13572" width="2.25" style="13" customWidth="1"/>
    <col min="13573" max="13573" width="24.25" style="13" customWidth="1"/>
    <col min="13574" max="13574" width="4" style="13" customWidth="1"/>
    <col min="13575" max="13577" width="20.125" style="13" customWidth="1"/>
    <col min="13578" max="13578" width="3.125" style="13" customWidth="1"/>
    <col min="13579" max="13579" width="4.375" style="13" customWidth="1"/>
    <col min="13580" max="13580" width="2.5" style="13" customWidth="1"/>
    <col min="13581" max="13827" width="9" style="13"/>
    <col min="13828" max="13828" width="2.25" style="13" customWidth="1"/>
    <col min="13829" max="13829" width="24.25" style="13" customWidth="1"/>
    <col min="13830" max="13830" width="4" style="13" customWidth="1"/>
    <col min="13831" max="13833" width="20.125" style="13" customWidth="1"/>
    <col min="13834" max="13834" width="3.125" style="13" customWidth="1"/>
    <col min="13835" max="13835" width="4.375" style="13" customWidth="1"/>
    <col min="13836" max="13836" width="2.5" style="13" customWidth="1"/>
    <col min="13837" max="14083" width="9" style="13"/>
    <col min="14084" max="14084" width="2.25" style="13" customWidth="1"/>
    <col min="14085" max="14085" width="24.25" style="13" customWidth="1"/>
    <col min="14086" max="14086" width="4" style="13" customWidth="1"/>
    <col min="14087" max="14089" width="20.125" style="13" customWidth="1"/>
    <col min="14090" max="14090" width="3.125" style="13" customWidth="1"/>
    <col min="14091" max="14091" width="4.375" style="13" customWidth="1"/>
    <col min="14092" max="14092" width="2.5" style="13" customWidth="1"/>
    <col min="14093" max="14339" width="9" style="13"/>
    <col min="14340" max="14340" width="2.25" style="13" customWidth="1"/>
    <col min="14341" max="14341" width="24.25" style="13" customWidth="1"/>
    <col min="14342" max="14342" width="4" style="13" customWidth="1"/>
    <col min="14343" max="14345" width="20.125" style="13" customWidth="1"/>
    <col min="14346" max="14346" width="3.125" style="13" customWidth="1"/>
    <col min="14347" max="14347" width="4.375" style="13" customWidth="1"/>
    <col min="14348" max="14348" width="2.5" style="13" customWidth="1"/>
    <col min="14349" max="14595" width="9" style="13"/>
    <col min="14596" max="14596" width="2.25" style="13" customWidth="1"/>
    <col min="14597" max="14597" width="24.25" style="13" customWidth="1"/>
    <col min="14598" max="14598" width="4" style="13" customWidth="1"/>
    <col min="14599" max="14601" width="20.125" style="13" customWidth="1"/>
    <col min="14602" max="14602" width="3.125" style="13" customWidth="1"/>
    <col min="14603" max="14603" width="4.375" style="13" customWidth="1"/>
    <col min="14604" max="14604" width="2.5" style="13" customWidth="1"/>
    <col min="14605" max="14851" width="9" style="13"/>
    <col min="14852" max="14852" width="2.25" style="13" customWidth="1"/>
    <col min="14853" max="14853" width="24.25" style="13" customWidth="1"/>
    <col min="14854" max="14854" width="4" style="13" customWidth="1"/>
    <col min="14855" max="14857" width="20.125" style="13" customWidth="1"/>
    <col min="14858" max="14858" width="3.125" style="13" customWidth="1"/>
    <col min="14859" max="14859" width="4.375" style="13" customWidth="1"/>
    <col min="14860" max="14860" width="2.5" style="13" customWidth="1"/>
    <col min="14861" max="15107" width="9" style="13"/>
    <col min="15108" max="15108" width="2.25" style="13" customWidth="1"/>
    <col min="15109" max="15109" width="24.25" style="13" customWidth="1"/>
    <col min="15110" max="15110" width="4" style="13" customWidth="1"/>
    <col min="15111" max="15113" width="20.125" style="13" customWidth="1"/>
    <col min="15114" max="15114" width="3.125" style="13" customWidth="1"/>
    <col min="15115" max="15115" width="4.375" style="13" customWidth="1"/>
    <col min="15116" max="15116" width="2.5" style="13" customWidth="1"/>
    <col min="15117" max="15363" width="9" style="13"/>
    <col min="15364" max="15364" width="2.25" style="13" customWidth="1"/>
    <col min="15365" max="15365" width="24.25" style="13" customWidth="1"/>
    <col min="15366" max="15366" width="4" style="13" customWidth="1"/>
    <col min="15367" max="15369" width="20.125" style="13" customWidth="1"/>
    <col min="15370" max="15370" width="3.125" style="13" customWidth="1"/>
    <col min="15371" max="15371" width="4.375" style="13" customWidth="1"/>
    <col min="15372" max="15372" width="2.5" style="13" customWidth="1"/>
    <col min="15373" max="15619" width="9" style="13"/>
    <col min="15620" max="15620" width="2.25" style="13" customWidth="1"/>
    <col min="15621" max="15621" width="24.25" style="13" customWidth="1"/>
    <col min="15622" max="15622" width="4" style="13" customWidth="1"/>
    <col min="15623" max="15625" width="20.125" style="13" customWidth="1"/>
    <col min="15626" max="15626" width="3.125" style="13" customWidth="1"/>
    <col min="15627" max="15627" width="4.375" style="13" customWidth="1"/>
    <col min="15628" max="15628" width="2.5" style="13" customWidth="1"/>
    <col min="15629" max="15875" width="9" style="13"/>
    <col min="15876" max="15876" width="2.25" style="13" customWidth="1"/>
    <col min="15877" max="15877" width="24.25" style="13" customWidth="1"/>
    <col min="15878" max="15878" width="4" style="13" customWidth="1"/>
    <col min="15879" max="15881" width="20.125" style="13" customWidth="1"/>
    <col min="15882" max="15882" width="3.125" style="13" customWidth="1"/>
    <col min="15883" max="15883" width="4.375" style="13" customWidth="1"/>
    <col min="15884" max="15884" width="2.5" style="13" customWidth="1"/>
    <col min="15885" max="16131" width="9" style="13"/>
    <col min="16132" max="16132" width="2.25" style="13" customWidth="1"/>
    <col min="16133" max="16133" width="24.25" style="13" customWidth="1"/>
    <col min="16134" max="16134" width="4" style="13" customWidth="1"/>
    <col min="16135" max="16137" width="20.125" style="13" customWidth="1"/>
    <col min="16138" max="16138" width="3.125" style="13" customWidth="1"/>
    <col min="16139" max="16139" width="4.375" style="13" customWidth="1"/>
    <col min="16140" max="16140" width="2.5" style="13" customWidth="1"/>
    <col min="16141" max="16384" width="9" style="13"/>
  </cols>
  <sheetData>
    <row r="1" spans="1:12" ht="20.100000000000001" customHeight="1" x14ac:dyDescent="0.15">
      <c r="A1" s="2518" t="s">
        <v>1308</v>
      </c>
      <c r="B1" s="2518"/>
      <c r="C1" s="323"/>
      <c r="D1" s="323"/>
      <c r="E1" s="323"/>
      <c r="F1" s="323"/>
      <c r="G1" s="323"/>
      <c r="H1" s="323"/>
      <c r="I1" s="323"/>
      <c r="J1" s="323"/>
      <c r="K1" s="323"/>
      <c r="L1" s="323"/>
    </row>
    <row r="2" spans="1:12" s="821" customFormat="1" ht="16.899999999999999" customHeight="1" x14ac:dyDescent="0.15">
      <c r="A2" s="820"/>
      <c r="I2" s="2519" t="s">
        <v>610</v>
      </c>
      <c r="J2" s="2519"/>
      <c r="K2" s="2519"/>
    </row>
    <row r="3" spans="1:12" s="821" customFormat="1" ht="16.899999999999999" customHeight="1" x14ac:dyDescent="0.15">
      <c r="A3" s="820"/>
      <c r="I3" s="1245"/>
      <c r="J3" s="1245"/>
      <c r="K3" s="1245"/>
    </row>
    <row r="4" spans="1:12" s="821" customFormat="1" ht="24.6" customHeight="1" x14ac:dyDescent="0.15">
      <c r="A4" s="2329" t="s">
        <v>918</v>
      </c>
      <c r="B4" s="2329"/>
      <c r="C4" s="2329"/>
      <c r="D4" s="2329"/>
      <c r="E4" s="2329"/>
      <c r="F4" s="2329"/>
      <c r="G4" s="2329"/>
      <c r="H4" s="2329"/>
      <c r="I4" s="2329"/>
      <c r="J4" s="2329"/>
      <c r="K4" s="2329"/>
    </row>
    <row r="5" spans="1:12" s="821" customFormat="1" ht="13.15" customHeight="1" x14ac:dyDescent="0.15">
      <c r="A5" s="823"/>
      <c r="B5" s="823"/>
      <c r="C5" s="823"/>
      <c r="D5" s="823"/>
      <c r="E5" s="823"/>
      <c r="F5" s="823"/>
      <c r="G5" s="823"/>
      <c r="H5" s="823"/>
      <c r="I5" s="823"/>
      <c r="J5" s="823"/>
      <c r="K5" s="823"/>
    </row>
    <row r="6" spans="1:12" s="821" customFormat="1" ht="22.9" customHeight="1" x14ac:dyDescent="0.15">
      <c r="A6" s="823"/>
      <c r="B6" s="1239" t="s">
        <v>917</v>
      </c>
      <c r="C6" s="902"/>
      <c r="D6" s="903"/>
      <c r="E6" s="903"/>
      <c r="F6" s="903"/>
      <c r="G6" s="903"/>
      <c r="H6" s="903"/>
      <c r="I6" s="903"/>
      <c r="J6" s="903"/>
      <c r="K6" s="904"/>
    </row>
    <row r="7" spans="1:12" s="821" customFormat="1" ht="27.6" customHeight="1" x14ac:dyDescent="0.15">
      <c r="B7" s="905" t="s">
        <v>54</v>
      </c>
      <c r="C7" s="2520" t="s">
        <v>916</v>
      </c>
      <c r="D7" s="2520"/>
      <c r="E7" s="2520"/>
      <c r="F7" s="2520"/>
      <c r="G7" s="2520"/>
      <c r="H7" s="2520"/>
      <c r="I7" s="2520"/>
      <c r="J7" s="2520"/>
      <c r="K7" s="2521"/>
    </row>
    <row r="8" spans="1:12" s="821" customFormat="1" ht="27.6" customHeight="1" x14ac:dyDescent="0.15">
      <c r="B8" s="906" t="s">
        <v>915</v>
      </c>
      <c r="C8" s="2333" t="s">
        <v>914</v>
      </c>
      <c r="D8" s="2334"/>
      <c r="E8" s="2334"/>
      <c r="F8" s="2334"/>
      <c r="G8" s="2334"/>
      <c r="H8" s="2334"/>
      <c r="I8" s="2334"/>
      <c r="J8" s="2334"/>
      <c r="K8" s="2335"/>
    </row>
    <row r="9" spans="1:12" s="821" customFormat="1" ht="27.6" customHeight="1" x14ac:dyDescent="0.15">
      <c r="B9" s="826" t="s">
        <v>913</v>
      </c>
      <c r="C9" s="2333" t="s">
        <v>1309</v>
      </c>
      <c r="D9" s="2334"/>
      <c r="E9" s="2334"/>
      <c r="F9" s="2334"/>
      <c r="G9" s="2334"/>
      <c r="H9" s="2334"/>
      <c r="I9" s="2334"/>
      <c r="J9" s="2334"/>
      <c r="K9" s="2335"/>
    </row>
    <row r="10" spans="1:12" s="821" customFormat="1" ht="18.600000000000001" customHeight="1" x14ac:dyDescent="0.15">
      <c r="B10" s="2522" t="s">
        <v>912</v>
      </c>
      <c r="C10" s="1242"/>
      <c r="K10" s="907"/>
    </row>
    <row r="11" spans="1:12" s="821" customFormat="1" ht="28.9" customHeight="1" x14ac:dyDescent="0.15">
      <c r="B11" s="2522"/>
      <c r="C11" s="1242"/>
      <c r="D11" s="2524" t="s">
        <v>911</v>
      </c>
      <c r="E11" s="2524"/>
      <c r="F11" s="908"/>
      <c r="G11" s="909"/>
      <c r="H11" s="909" t="s">
        <v>35</v>
      </c>
      <c r="I11" s="1245"/>
      <c r="J11" s="1245"/>
      <c r="K11" s="907"/>
    </row>
    <row r="12" spans="1:12" s="821" customFormat="1" ht="22.9" customHeight="1" x14ac:dyDescent="0.15">
      <c r="B12" s="2523"/>
      <c r="C12" s="1243"/>
      <c r="D12" s="910" t="s">
        <v>910</v>
      </c>
      <c r="E12" s="910"/>
      <c r="F12" s="911"/>
      <c r="G12" s="911"/>
      <c r="H12" s="911"/>
      <c r="I12" s="911"/>
      <c r="J12" s="911"/>
      <c r="K12" s="912"/>
    </row>
    <row r="13" spans="1:12" s="821" customFormat="1" ht="27.6" customHeight="1" x14ac:dyDescent="0.15">
      <c r="B13" s="831" t="s">
        <v>909</v>
      </c>
      <c r="C13" s="2333" t="s">
        <v>908</v>
      </c>
      <c r="D13" s="2334"/>
      <c r="E13" s="2334"/>
      <c r="F13" s="2334"/>
      <c r="G13" s="2334"/>
      <c r="H13" s="2334"/>
      <c r="I13" s="2334"/>
      <c r="J13" s="2334"/>
      <c r="K13" s="2335"/>
    </row>
    <row r="14" spans="1:12" s="821" customFormat="1" ht="27.6" customHeight="1" x14ac:dyDescent="0.15">
      <c r="A14" s="913"/>
      <c r="B14" s="2525" t="s">
        <v>907</v>
      </c>
      <c r="C14" s="2528" t="s">
        <v>1310</v>
      </c>
      <c r="D14" s="2529"/>
      <c r="E14" s="2529"/>
      <c r="F14" s="2529"/>
      <c r="G14" s="2529"/>
      <c r="H14" s="2529"/>
      <c r="I14" s="2529"/>
      <c r="J14" s="2529"/>
      <c r="K14" s="2530"/>
    </row>
    <row r="15" spans="1:12" s="821" customFormat="1" ht="27.6" customHeight="1" thickBot="1" x14ac:dyDescent="0.2">
      <c r="A15" s="913"/>
      <c r="B15" s="2526"/>
      <c r="C15" s="1244"/>
      <c r="D15" s="913" t="s">
        <v>1311</v>
      </c>
      <c r="E15" s="913"/>
      <c r="F15" s="913"/>
      <c r="G15" s="913"/>
      <c r="H15" s="913"/>
      <c r="I15" s="913"/>
      <c r="J15" s="913"/>
      <c r="K15" s="914"/>
    </row>
    <row r="16" spans="1:12" s="821" customFormat="1" ht="21" customHeight="1" x14ac:dyDescent="0.15">
      <c r="A16" s="913"/>
      <c r="B16" s="2526"/>
      <c r="C16" s="1244"/>
      <c r="D16" s="915"/>
      <c r="E16" s="2531" t="s">
        <v>37</v>
      </c>
      <c r="F16" s="2532"/>
      <c r="G16" s="1240" t="s">
        <v>38</v>
      </c>
      <c r="H16" s="916"/>
      <c r="I16" s="2533" t="s">
        <v>1312</v>
      </c>
      <c r="J16" s="2534"/>
      <c r="K16" s="914"/>
    </row>
    <row r="17" spans="1:11" s="821" customFormat="1" ht="25.9" customHeight="1" x14ac:dyDescent="0.15">
      <c r="A17" s="913"/>
      <c r="B17" s="2526"/>
      <c r="C17" s="1244"/>
      <c r="D17" s="1240" t="s">
        <v>1313</v>
      </c>
      <c r="E17" s="917"/>
      <c r="F17" s="918" t="s">
        <v>35</v>
      </c>
      <c r="G17" s="917"/>
      <c r="H17" s="919" t="s">
        <v>35</v>
      </c>
      <c r="I17" s="920"/>
      <c r="J17" s="921" t="s">
        <v>35</v>
      </c>
      <c r="K17" s="914"/>
    </row>
    <row r="18" spans="1:11" s="821" customFormat="1" ht="25.9" customHeight="1" thickBot="1" x14ac:dyDescent="0.2">
      <c r="A18" s="913"/>
      <c r="B18" s="2526"/>
      <c r="C18" s="1244"/>
      <c r="D18" s="922" t="s">
        <v>1314</v>
      </c>
      <c r="E18" s="917" t="s">
        <v>1315</v>
      </c>
      <c r="F18" s="923" t="s">
        <v>905</v>
      </c>
      <c r="G18" s="917" t="s">
        <v>1316</v>
      </c>
      <c r="H18" s="924" t="s">
        <v>905</v>
      </c>
      <c r="I18" s="925" t="s">
        <v>1317</v>
      </c>
      <c r="J18" s="926" t="s">
        <v>905</v>
      </c>
      <c r="K18" s="914"/>
    </row>
    <row r="19" spans="1:11" s="821" customFormat="1" ht="25.9" customHeight="1" thickBot="1" x14ac:dyDescent="0.2">
      <c r="A19" s="913"/>
      <c r="B19" s="2526"/>
      <c r="C19" s="1244"/>
      <c r="D19" s="913" t="s">
        <v>1318</v>
      </c>
      <c r="E19" s="913"/>
      <c r="F19" s="913"/>
      <c r="G19" s="927"/>
      <c r="H19" s="927"/>
      <c r="I19" s="927"/>
      <c r="J19" s="927"/>
      <c r="K19" s="914"/>
    </row>
    <row r="20" spans="1:11" s="821" customFormat="1" ht="33" customHeight="1" x14ac:dyDescent="0.15">
      <c r="A20" s="913"/>
      <c r="B20" s="2526"/>
      <c r="C20" s="1244"/>
      <c r="D20" s="928"/>
      <c r="E20" s="929" t="s">
        <v>1319</v>
      </c>
      <c r="F20" s="930"/>
      <c r="G20" s="931"/>
      <c r="H20" s="928"/>
      <c r="I20" s="932" t="s">
        <v>1320</v>
      </c>
      <c r="J20" s="930"/>
      <c r="K20" s="914"/>
    </row>
    <row r="21" spans="1:11" s="821" customFormat="1" ht="25.9" customHeight="1" thickBot="1" x14ac:dyDescent="0.2">
      <c r="A21" s="913"/>
      <c r="B21" s="2526"/>
      <c r="C21" s="1244"/>
      <c r="D21" s="1241" t="s">
        <v>1321</v>
      </c>
      <c r="E21" s="933" t="s">
        <v>1322</v>
      </c>
      <c r="F21" s="926" t="s">
        <v>905</v>
      </c>
      <c r="G21" s="931"/>
      <c r="H21" s="1241" t="s">
        <v>1321</v>
      </c>
      <c r="I21" s="933" t="s">
        <v>1323</v>
      </c>
      <c r="J21" s="926" t="s">
        <v>905</v>
      </c>
      <c r="K21" s="914"/>
    </row>
    <row r="22" spans="1:11" s="821" customFormat="1" ht="29.25" customHeight="1" thickBot="1" x14ac:dyDescent="0.2">
      <c r="A22" s="913"/>
      <c r="B22" s="2526"/>
      <c r="C22" s="1242"/>
      <c r="D22" s="821" t="s">
        <v>1762</v>
      </c>
      <c r="E22" s="1251"/>
      <c r="F22" s="1251"/>
      <c r="G22" s="1251"/>
      <c r="H22" s="1251"/>
      <c r="I22" s="1251"/>
      <c r="J22" s="1251"/>
      <c r="K22" s="907"/>
    </row>
    <row r="23" spans="1:11" s="821" customFormat="1" ht="25.9" customHeight="1" x14ac:dyDescent="0.15">
      <c r="A23" s="913"/>
      <c r="B23" s="2526"/>
      <c r="C23" s="1242"/>
      <c r="D23" s="1251"/>
      <c r="E23" s="1251"/>
      <c r="F23" s="2535"/>
      <c r="G23" s="2536"/>
      <c r="H23" s="2537"/>
      <c r="I23" s="1252" t="s">
        <v>906</v>
      </c>
      <c r="J23" s="1253"/>
      <c r="K23" s="907"/>
    </row>
    <row r="24" spans="1:11" s="821" customFormat="1" ht="25.9" customHeight="1" x14ac:dyDescent="0.15">
      <c r="A24" s="913"/>
      <c r="B24" s="2526"/>
      <c r="C24" s="1242"/>
      <c r="D24" s="1251"/>
      <c r="E24" s="1251"/>
      <c r="F24" s="2538" t="s">
        <v>1324</v>
      </c>
      <c r="G24" s="2539"/>
      <c r="H24" s="2539"/>
      <c r="I24" s="1254" t="s">
        <v>1327</v>
      </c>
      <c r="J24" s="1255" t="s">
        <v>35</v>
      </c>
      <c r="K24" s="907"/>
    </row>
    <row r="25" spans="1:11" s="821" customFormat="1" ht="25.9" customHeight="1" thickBot="1" x14ac:dyDescent="0.2">
      <c r="A25" s="913"/>
      <c r="B25" s="2526"/>
      <c r="C25" s="1242"/>
      <c r="D25" s="1256"/>
      <c r="E25" s="835"/>
      <c r="F25" s="2540" t="s">
        <v>1326</v>
      </c>
      <c r="G25" s="2541"/>
      <c r="H25" s="2541"/>
      <c r="I25" s="1257" t="s">
        <v>1325</v>
      </c>
      <c r="J25" s="1258" t="s">
        <v>905</v>
      </c>
      <c r="K25" s="907"/>
    </row>
    <row r="26" spans="1:11" s="821" customFormat="1" ht="20.45" customHeight="1" x14ac:dyDescent="0.15">
      <c r="A26" s="913"/>
      <c r="B26" s="2526"/>
      <c r="C26" s="1242"/>
      <c r="D26" s="1256"/>
      <c r="E26" s="835"/>
      <c r="F26" s="1256"/>
      <c r="G26" s="835"/>
      <c r="H26" s="1251"/>
      <c r="I26" s="1251"/>
      <c r="J26" s="1251"/>
      <c r="K26" s="907"/>
    </row>
    <row r="27" spans="1:11" s="821" customFormat="1" ht="20.45" customHeight="1" x14ac:dyDescent="0.15">
      <c r="A27" s="913"/>
      <c r="B27" s="2526"/>
      <c r="C27" s="2545" t="s">
        <v>1763</v>
      </c>
      <c r="D27" s="2546"/>
      <c r="E27" s="2546"/>
      <c r="F27" s="2546"/>
      <c r="G27" s="2546"/>
      <c r="H27" s="2546"/>
      <c r="I27" s="2546"/>
      <c r="J27" s="2546"/>
      <c r="K27" s="2547"/>
    </row>
    <row r="28" spans="1:11" s="821" customFormat="1" ht="20.45" customHeight="1" thickBot="1" x14ac:dyDescent="0.2">
      <c r="A28" s="913"/>
      <c r="B28" s="2526"/>
      <c r="C28" s="1242"/>
      <c r="D28" s="1259"/>
      <c r="E28" s="1251"/>
      <c r="F28" s="1251"/>
      <c r="G28" s="1251"/>
      <c r="H28" s="1251"/>
      <c r="I28" s="1251"/>
      <c r="J28" s="1251"/>
      <c r="K28" s="907"/>
    </row>
    <row r="29" spans="1:11" s="821" customFormat="1" ht="20.45" customHeight="1" x14ac:dyDescent="0.15">
      <c r="A29" s="913"/>
      <c r="B29" s="2526"/>
      <c r="C29" s="1242"/>
      <c r="F29" s="2535"/>
      <c r="G29" s="2536"/>
      <c r="H29" s="2537"/>
      <c r="I29" s="1252" t="s">
        <v>906</v>
      </c>
      <c r="J29" s="1253"/>
      <c r="K29" s="907"/>
    </row>
    <row r="30" spans="1:11" s="821" customFormat="1" ht="20.45" customHeight="1" x14ac:dyDescent="0.15">
      <c r="A30" s="913"/>
      <c r="B30" s="2526"/>
      <c r="C30" s="1242"/>
      <c r="D30" s="1260"/>
      <c r="E30" s="1260"/>
      <c r="F30" s="2538" t="s">
        <v>1324</v>
      </c>
      <c r="G30" s="2539"/>
      <c r="H30" s="2539"/>
      <c r="I30" s="1254" t="s">
        <v>1764</v>
      </c>
      <c r="J30" s="1255" t="s">
        <v>35</v>
      </c>
      <c r="K30" s="907"/>
    </row>
    <row r="31" spans="1:11" s="821" customFormat="1" ht="20.45" customHeight="1" thickBot="1" x14ac:dyDescent="0.2">
      <c r="A31" s="913"/>
      <c r="B31" s="2526"/>
      <c r="C31" s="1242"/>
      <c r="D31" s="1256"/>
      <c r="E31" s="1256"/>
      <c r="F31" s="2540" t="s">
        <v>1326</v>
      </c>
      <c r="G31" s="2541"/>
      <c r="H31" s="2541"/>
      <c r="I31" s="1261"/>
      <c r="J31" s="1258" t="s">
        <v>905</v>
      </c>
      <c r="K31" s="907"/>
    </row>
    <row r="32" spans="1:11" s="821" customFormat="1" ht="20.45" customHeight="1" x14ac:dyDescent="0.15">
      <c r="A32" s="913"/>
      <c r="B32" s="2526"/>
      <c r="C32" s="1242"/>
      <c r="D32" s="1256"/>
      <c r="F32" s="1251"/>
      <c r="H32" s="1251"/>
      <c r="J32" s="1251"/>
      <c r="K32" s="907"/>
    </row>
    <row r="33" spans="1:12" s="821" customFormat="1" ht="21" customHeight="1" x14ac:dyDescent="0.15">
      <c r="A33" s="913"/>
      <c r="B33" s="2526"/>
      <c r="C33" s="2548" t="s">
        <v>1328</v>
      </c>
      <c r="D33" s="2546"/>
      <c r="E33" s="2546"/>
      <c r="F33" s="2546"/>
      <c r="G33" s="2546"/>
      <c r="H33" s="2546"/>
      <c r="I33" s="2546"/>
      <c r="J33" s="2546"/>
      <c r="K33" s="2547"/>
    </row>
    <row r="34" spans="1:12" s="821" customFormat="1" ht="21" customHeight="1" thickBot="1" x14ac:dyDescent="0.2">
      <c r="A34" s="913"/>
      <c r="B34" s="2526"/>
      <c r="C34" s="1262"/>
      <c r="D34" s="1260"/>
      <c r="E34" s="1260"/>
      <c r="F34" s="1260"/>
      <c r="G34" s="1260"/>
      <c r="H34" s="1260"/>
      <c r="I34" s="1260"/>
      <c r="J34" s="1260"/>
      <c r="K34" s="1263"/>
    </row>
    <row r="35" spans="1:12" s="821" customFormat="1" ht="21" customHeight="1" thickBot="1" x14ac:dyDescent="0.2">
      <c r="A35" s="913"/>
      <c r="B35" s="2526"/>
      <c r="C35" s="1264"/>
      <c r="D35" s="1265" t="s">
        <v>1329</v>
      </c>
      <c r="E35" s="2549" t="s">
        <v>1765</v>
      </c>
      <c r="F35" s="2549"/>
      <c r="G35" s="2549"/>
      <c r="H35" s="2549"/>
      <c r="I35" s="2549"/>
      <c r="J35" s="2550"/>
      <c r="K35" s="1263"/>
    </row>
    <row r="36" spans="1:12" s="821" customFormat="1" ht="21" customHeight="1" thickBot="1" x14ac:dyDescent="0.2">
      <c r="A36" s="913"/>
      <c r="B36" s="2526"/>
      <c r="C36" s="1242"/>
      <c r="D36" s="1266" t="s">
        <v>1330</v>
      </c>
      <c r="E36" s="2542" t="s">
        <v>1766</v>
      </c>
      <c r="F36" s="2542"/>
      <c r="G36" s="2542"/>
      <c r="H36" s="2542"/>
      <c r="I36" s="2542"/>
      <c r="J36" s="2543"/>
      <c r="K36" s="1263"/>
    </row>
    <row r="37" spans="1:12" s="821" customFormat="1" ht="21" customHeight="1" x14ac:dyDescent="0.15">
      <c r="A37" s="913"/>
      <c r="B37" s="2527"/>
      <c r="C37" s="1243"/>
      <c r="D37" s="911"/>
      <c r="E37" s="911"/>
      <c r="F37" s="911"/>
      <c r="G37" s="911"/>
      <c r="H37" s="911"/>
      <c r="I37" s="911"/>
      <c r="J37" s="911"/>
      <c r="K37" s="912"/>
    </row>
    <row r="38" spans="1:12" s="821" customFormat="1" x14ac:dyDescent="0.15">
      <c r="B38" s="934"/>
      <c r="C38" s="934"/>
      <c r="D38" s="934"/>
      <c r="E38" s="934"/>
      <c r="F38" s="934"/>
      <c r="G38" s="934"/>
      <c r="H38" s="934"/>
      <c r="I38" s="934"/>
      <c r="J38" s="934"/>
      <c r="K38" s="934"/>
    </row>
    <row r="39" spans="1:12" s="821" customFormat="1" ht="14.45" customHeight="1" x14ac:dyDescent="0.15">
      <c r="B39" s="2544" t="s">
        <v>1331</v>
      </c>
      <c r="C39" s="2544"/>
      <c r="D39" s="2544"/>
      <c r="E39" s="2544"/>
      <c r="F39" s="2544"/>
      <c r="G39" s="2544"/>
      <c r="H39" s="2544"/>
      <c r="I39" s="2544"/>
      <c r="J39" s="2544"/>
      <c r="K39" s="2544"/>
    </row>
    <row r="40" spans="1:12" s="821" customFormat="1" ht="14.45" customHeight="1" x14ac:dyDescent="0.15">
      <c r="B40" s="2544"/>
      <c r="C40" s="2544"/>
      <c r="D40" s="2544"/>
      <c r="E40" s="2544"/>
      <c r="F40" s="2544"/>
      <c r="G40" s="2544"/>
      <c r="H40" s="2544"/>
      <c r="I40" s="2544"/>
      <c r="J40" s="2544"/>
      <c r="K40" s="2544"/>
    </row>
    <row r="41" spans="1:12" s="821" customFormat="1" ht="14.45" customHeight="1" x14ac:dyDescent="0.15">
      <c r="B41" s="2544"/>
      <c r="C41" s="2544"/>
      <c r="D41" s="2544"/>
      <c r="E41" s="2544"/>
      <c r="F41" s="2544"/>
      <c r="G41" s="2544"/>
      <c r="H41" s="2544"/>
      <c r="I41" s="2544"/>
      <c r="J41" s="2544"/>
      <c r="K41" s="2544"/>
    </row>
    <row r="42" spans="1:12" s="821" customFormat="1" ht="14.45" customHeight="1" x14ac:dyDescent="0.15">
      <c r="B42" s="2544"/>
      <c r="C42" s="2544"/>
      <c r="D42" s="2544"/>
      <c r="E42" s="2544"/>
      <c r="F42" s="2544"/>
      <c r="G42" s="2544"/>
      <c r="H42" s="2544"/>
      <c r="I42" s="2544"/>
      <c r="J42" s="2544"/>
      <c r="K42" s="2544"/>
    </row>
    <row r="43" spans="1:12" s="821" customFormat="1" ht="14.45" customHeight="1" x14ac:dyDescent="0.15">
      <c r="B43" s="2544"/>
      <c r="C43" s="2544"/>
      <c r="D43" s="2544"/>
      <c r="E43" s="2544"/>
      <c r="F43" s="2544"/>
      <c r="G43" s="2544"/>
      <c r="H43" s="2544"/>
      <c r="I43" s="2544"/>
      <c r="J43" s="2544"/>
      <c r="K43" s="2544"/>
    </row>
    <row r="44" spans="1:12" s="821" customFormat="1" ht="14.45" customHeight="1" x14ac:dyDescent="0.15">
      <c r="B44" s="2544"/>
      <c r="C44" s="2544"/>
      <c r="D44" s="2544"/>
      <c r="E44" s="2544"/>
      <c r="F44" s="2544"/>
      <c r="G44" s="2544"/>
      <c r="H44" s="2544"/>
      <c r="I44" s="2544"/>
      <c r="J44" s="2544"/>
      <c r="K44" s="2544"/>
    </row>
    <row r="45" spans="1:12" ht="17.25" customHeight="1" x14ac:dyDescent="0.15">
      <c r="A45" s="323"/>
      <c r="B45" s="437"/>
      <c r="C45" s="437"/>
      <c r="D45" s="437"/>
      <c r="E45" s="437"/>
      <c r="F45" s="437"/>
      <c r="G45" s="437"/>
      <c r="H45" s="437"/>
      <c r="I45" s="437"/>
      <c r="J45" s="437"/>
      <c r="K45" s="437"/>
      <c r="L45" s="323"/>
    </row>
    <row r="49" spans="2:2" x14ac:dyDescent="0.15">
      <c r="B49" s="436"/>
    </row>
    <row r="50" spans="2:2" x14ac:dyDescent="0.15">
      <c r="B50" s="297"/>
    </row>
    <row r="51" spans="2:2" x14ac:dyDescent="0.15">
      <c r="B51" s="297"/>
    </row>
    <row r="52" spans="2:2" x14ac:dyDescent="0.15">
      <c r="B52" s="297"/>
    </row>
    <row r="53" spans="2:2" x14ac:dyDescent="0.15">
      <c r="B53" s="297"/>
    </row>
    <row r="54" spans="2:2" x14ac:dyDescent="0.15">
      <c r="B54" s="297"/>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9"/>
  <pageMargins left="0.7" right="0.7" top="0.75" bottom="0.75" header="0.3" footer="0.3"/>
  <pageSetup paperSize="9" scale="7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DH77"/>
  <sheetViews>
    <sheetView view="pageBreakPreview" zoomScale="60" zoomScaleNormal="100" workbookViewId="0"/>
  </sheetViews>
  <sheetFormatPr defaultColWidth="9" defaultRowHeight="21" customHeight="1" x14ac:dyDescent="0.15"/>
  <cols>
    <col min="1" max="1" width="3.75" style="3" customWidth="1"/>
    <col min="2" max="2" width="3" style="3" customWidth="1"/>
    <col min="3" max="3" width="5.375" style="3" customWidth="1"/>
    <col min="4" max="7" width="3.5" style="77" customWidth="1"/>
    <col min="8" max="64" width="3.5" style="3" customWidth="1"/>
    <col min="65" max="65" width="3.375" style="3" customWidth="1"/>
    <col min="66" max="68" width="3.25" style="3" customWidth="1"/>
    <col min="69" max="76" width="3.375" style="3" customWidth="1"/>
    <col min="77" max="78" width="7.625" style="3" customWidth="1"/>
    <col min="79" max="80" width="2.625" style="3" customWidth="1"/>
    <col min="81" max="16384" width="9" style="3"/>
  </cols>
  <sheetData>
    <row r="1" spans="2:112" ht="21" customHeight="1" x14ac:dyDescent="0.15">
      <c r="B1" s="77"/>
      <c r="C1" s="77"/>
      <c r="G1" s="3"/>
      <c r="W1" s="3" t="s">
        <v>332</v>
      </c>
      <c r="AK1" s="347"/>
      <c r="AO1" s="580"/>
      <c r="AZ1" s="580"/>
      <c r="BA1" s="580"/>
      <c r="BB1" s="580"/>
      <c r="BC1" s="580"/>
      <c r="BD1" s="580"/>
      <c r="BE1" s="580"/>
      <c r="BF1" s="580"/>
      <c r="BG1" s="580"/>
      <c r="BH1" s="580"/>
      <c r="BI1" s="580"/>
      <c r="BJ1" s="580"/>
      <c r="BK1" s="580"/>
      <c r="BL1" s="580"/>
      <c r="BM1" s="580"/>
      <c r="BN1" s="580"/>
      <c r="BO1" s="580"/>
      <c r="BP1" s="580"/>
      <c r="BQ1" s="580"/>
      <c r="BR1" s="580"/>
      <c r="BS1" s="347"/>
      <c r="BT1" s="347"/>
      <c r="BU1" s="347"/>
      <c r="BV1" s="347"/>
      <c r="BW1" s="347"/>
      <c r="BX1" s="347"/>
      <c r="BY1" s="347"/>
      <c r="BZ1" s="347"/>
      <c r="CA1" s="347"/>
      <c r="CB1" s="347"/>
      <c r="CC1" s="347"/>
      <c r="CD1" s="347"/>
      <c r="CE1" s="347"/>
    </row>
    <row r="2" spans="2:112" ht="21" customHeight="1" x14ac:dyDescent="0.15">
      <c r="B2" s="77"/>
      <c r="C2" s="77"/>
      <c r="G2" s="3"/>
      <c r="Y2" s="3">
        <v>-1</v>
      </c>
      <c r="AO2" s="2831" t="s">
        <v>970</v>
      </c>
      <c r="AP2" s="2831"/>
      <c r="AQ2" s="2831"/>
      <c r="AR2" s="2831"/>
      <c r="AS2" s="2831"/>
      <c r="AT2" s="2831"/>
      <c r="AU2" s="2831"/>
      <c r="AV2" s="2831"/>
      <c r="AW2" s="2832"/>
      <c r="AX2" s="2833"/>
      <c r="AY2" s="2833"/>
      <c r="AZ2" s="2833"/>
      <c r="BA2" s="2833"/>
      <c r="BB2" s="2833"/>
      <c r="BC2" s="2833"/>
      <c r="BD2" s="2833"/>
      <c r="BE2" s="2833"/>
      <c r="BF2" s="2833"/>
      <c r="BG2" s="2833"/>
      <c r="BH2" s="2833"/>
      <c r="BI2" s="2833"/>
      <c r="BJ2" s="2833"/>
      <c r="BK2" s="2833"/>
      <c r="BL2" s="2833"/>
      <c r="BM2" s="2833"/>
      <c r="BN2" s="2833"/>
      <c r="BO2" s="2833"/>
      <c r="BP2" s="2833"/>
      <c r="BQ2" s="2833"/>
      <c r="BR2" s="2834"/>
      <c r="BS2" s="579"/>
      <c r="BT2" s="579"/>
      <c r="BU2" s="579"/>
      <c r="BV2" s="579"/>
      <c r="BW2" s="579"/>
      <c r="BX2" s="579"/>
      <c r="BY2" s="579"/>
      <c r="CA2" s="579"/>
      <c r="CB2" s="579"/>
      <c r="CC2" s="579"/>
      <c r="CD2" s="579"/>
      <c r="CE2" s="579"/>
    </row>
    <row r="3" spans="2:112" ht="21" customHeight="1" x14ac:dyDescent="0.15">
      <c r="B3" s="77"/>
      <c r="C3" s="77"/>
      <c r="G3" s="3"/>
      <c r="AO3" s="2831" t="s">
        <v>775</v>
      </c>
      <c r="AP3" s="2831"/>
      <c r="AQ3" s="2831"/>
      <c r="AR3" s="2831"/>
      <c r="AS3" s="2831"/>
      <c r="AT3" s="2831"/>
      <c r="AU3" s="2831"/>
      <c r="AV3" s="2831"/>
      <c r="AW3" s="2835"/>
      <c r="AX3" s="2835"/>
      <c r="AY3" s="2835"/>
      <c r="AZ3" s="2835"/>
      <c r="BA3" s="2835"/>
      <c r="BB3" s="2835"/>
      <c r="BC3" s="2835"/>
      <c r="BD3" s="2835"/>
      <c r="BE3" s="2835"/>
      <c r="BF3" s="2835"/>
      <c r="BG3" s="2835"/>
      <c r="BH3" s="2835"/>
      <c r="BI3" s="2835"/>
      <c r="BJ3" s="2835"/>
      <c r="BK3" s="2836" t="s">
        <v>774</v>
      </c>
      <c r="BL3" s="2837"/>
      <c r="BM3" s="2837"/>
      <c r="BN3" s="2838"/>
      <c r="BO3" s="2839"/>
      <c r="BP3" s="2840"/>
      <c r="BQ3" s="2840"/>
      <c r="BR3" s="2841"/>
      <c r="BS3" s="579"/>
      <c r="BT3" s="579"/>
      <c r="BU3" s="579"/>
      <c r="BV3" s="579"/>
      <c r="BW3" s="579"/>
      <c r="BX3" s="579"/>
      <c r="BY3" s="579"/>
      <c r="CA3" s="579"/>
      <c r="CB3" s="579"/>
      <c r="CC3" s="579"/>
      <c r="CD3" s="579"/>
      <c r="CE3" s="579"/>
    </row>
    <row r="4" spans="2:112" ht="21" customHeight="1" x14ac:dyDescent="0.15">
      <c r="B4" s="77"/>
      <c r="C4" s="576"/>
      <c r="D4" s="2842" t="s">
        <v>969</v>
      </c>
      <c r="E4" s="2842"/>
      <c r="F4" s="2842"/>
      <c r="G4" s="2842"/>
      <c r="H4" s="2842"/>
      <c r="I4" s="2842"/>
      <c r="J4" s="2842"/>
      <c r="K4" s="578"/>
      <c r="L4" s="578"/>
      <c r="M4" s="571"/>
      <c r="N4" s="571"/>
      <c r="O4" s="571"/>
      <c r="P4" s="571"/>
      <c r="Q4" s="571"/>
      <c r="R4" s="571"/>
      <c r="S4" s="571"/>
      <c r="T4" s="571"/>
      <c r="U4" s="565"/>
      <c r="V4" s="577"/>
      <c r="W4" s="572"/>
      <c r="X4" s="78"/>
      <c r="Y4" s="78"/>
      <c r="Z4" s="192" t="s">
        <v>968</v>
      </c>
      <c r="AA4" s="532"/>
      <c r="CA4" s="1803"/>
      <c r="CB4" s="1803"/>
      <c r="CC4" s="1803"/>
      <c r="CD4" s="1803"/>
      <c r="CE4" s="1803"/>
      <c r="CF4" s="1803"/>
      <c r="CG4" s="1803"/>
      <c r="CH4" s="2830"/>
      <c r="CI4" s="2830"/>
      <c r="CJ4" s="2830"/>
      <c r="CK4" s="2830"/>
      <c r="CL4" s="1803"/>
      <c r="CM4" s="1803"/>
      <c r="CN4" s="1803"/>
      <c r="CO4" s="1803"/>
      <c r="CP4" s="1803"/>
      <c r="CQ4" s="1803"/>
      <c r="CR4" s="1803"/>
      <c r="CS4" s="1803"/>
      <c r="CT4" s="1803"/>
      <c r="CU4" s="1803"/>
      <c r="CV4" s="1803"/>
      <c r="CW4" s="1803"/>
      <c r="CX4" s="1803"/>
      <c r="CY4" s="1803"/>
      <c r="CZ4" s="1803"/>
      <c r="DA4" s="1803"/>
      <c r="DB4" s="1803"/>
      <c r="DC4" s="1803"/>
      <c r="DD4" s="1803"/>
      <c r="DE4" s="1803"/>
      <c r="DF4" s="1803"/>
      <c r="DG4" s="1803"/>
      <c r="DH4" s="1803"/>
    </row>
    <row r="5" spans="2:112" ht="27.75" customHeight="1" x14ac:dyDescent="0.15">
      <c r="B5" s="77"/>
      <c r="C5" s="576"/>
      <c r="D5" s="2823"/>
      <c r="E5" s="2823"/>
      <c r="F5" s="2823"/>
      <c r="G5" s="1813" t="s">
        <v>314</v>
      </c>
      <c r="H5" s="1813"/>
      <c r="I5" s="1813"/>
      <c r="J5" s="1813"/>
      <c r="K5" s="1813"/>
      <c r="L5" s="1813"/>
      <c r="M5" s="1813"/>
      <c r="N5" s="1813"/>
      <c r="O5" s="1813"/>
      <c r="P5" s="1813"/>
      <c r="Q5" s="1813"/>
      <c r="R5" s="1813"/>
      <c r="S5" s="1813"/>
      <c r="T5" s="1814"/>
      <c r="U5" s="565"/>
      <c r="V5" s="565"/>
      <c r="W5" s="572"/>
      <c r="X5" s="78"/>
      <c r="Y5" s="78"/>
      <c r="Z5" s="1812"/>
      <c r="AA5" s="1813"/>
      <c r="AB5" s="1813"/>
      <c r="AC5" s="1813"/>
      <c r="AD5" s="1813"/>
      <c r="AE5" s="1813"/>
      <c r="AF5" s="1814"/>
      <c r="AG5" s="2662" t="s">
        <v>307</v>
      </c>
      <c r="AH5" s="2663"/>
      <c r="AI5" s="2663"/>
      <c r="AJ5" s="2773"/>
      <c r="AK5" s="1812" t="s">
        <v>308</v>
      </c>
      <c r="AL5" s="1813"/>
      <c r="AM5" s="1813"/>
      <c r="AN5" s="1814"/>
      <c r="AO5" s="1812" t="s">
        <v>309</v>
      </c>
      <c r="AP5" s="1813"/>
      <c r="AQ5" s="1813"/>
      <c r="AR5" s="1814"/>
      <c r="AS5" s="1812" t="s">
        <v>310</v>
      </c>
      <c r="AT5" s="1813"/>
      <c r="AU5" s="1813"/>
      <c r="AV5" s="1814"/>
      <c r="AW5" s="1812" t="s">
        <v>311</v>
      </c>
      <c r="AX5" s="1813"/>
      <c r="AY5" s="1813"/>
      <c r="AZ5" s="1814"/>
      <c r="BA5" s="1812" t="s">
        <v>312</v>
      </c>
      <c r="BB5" s="1813"/>
      <c r="BC5" s="1813"/>
      <c r="BD5" s="1814"/>
      <c r="BE5" s="1812" t="s">
        <v>313</v>
      </c>
      <c r="BF5" s="1813"/>
      <c r="BG5" s="1814"/>
      <c r="BK5" s="79"/>
      <c r="BL5" s="79"/>
      <c r="BM5" s="79"/>
      <c r="BN5" s="79"/>
      <c r="BO5" s="569"/>
      <c r="BP5" s="299"/>
      <c r="BQ5" s="568"/>
      <c r="BR5" s="568"/>
      <c r="BS5" s="568"/>
      <c r="CA5" s="2830"/>
      <c r="CB5" s="2830"/>
      <c r="CC5" s="2830"/>
      <c r="CD5" s="2830"/>
      <c r="CE5" s="2830"/>
      <c r="CF5" s="2830"/>
      <c r="CG5" s="2830"/>
      <c r="CH5" s="2827"/>
      <c r="CI5" s="2827"/>
      <c r="CJ5" s="2827"/>
      <c r="CK5" s="2827"/>
      <c r="CL5" s="2827"/>
      <c r="CM5" s="2827"/>
      <c r="CN5" s="2827"/>
      <c r="CO5" s="2827"/>
      <c r="CP5" s="2827"/>
      <c r="CQ5" s="2827"/>
      <c r="CR5" s="2827"/>
      <c r="CS5" s="2827"/>
      <c r="CT5" s="2827"/>
      <c r="CU5" s="2827"/>
      <c r="CV5" s="2827"/>
      <c r="CW5" s="2827"/>
      <c r="CX5" s="2827"/>
      <c r="CY5" s="2827"/>
      <c r="CZ5" s="2827"/>
      <c r="DA5" s="2827"/>
      <c r="DB5" s="2827"/>
      <c r="DC5" s="2827"/>
      <c r="DD5" s="2827"/>
      <c r="DE5" s="2827"/>
      <c r="DF5" s="2805"/>
      <c r="DG5" s="2805"/>
      <c r="DH5" s="2805"/>
    </row>
    <row r="6" spans="2:112" ht="21" customHeight="1" x14ac:dyDescent="0.15">
      <c r="B6" s="77"/>
      <c r="C6" s="576"/>
      <c r="D6" s="2823"/>
      <c r="E6" s="2823"/>
      <c r="F6" s="2823"/>
      <c r="G6" s="1813" t="s">
        <v>315</v>
      </c>
      <c r="H6" s="1813"/>
      <c r="I6" s="1813"/>
      <c r="J6" s="1813"/>
      <c r="K6" s="1813"/>
      <c r="L6" s="1813"/>
      <c r="M6" s="1813"/>
      <c r="N6" s="1813"/>
      <c r="O6" s="1813"/>
      <c r="P6" s="1813"/>
      <c r="Q6" s="1813"/>
      <c r="R6" s="1813"/>
      <c r="S6" s="1813"/>
      <c r="T6" s="1814"/>
      <c r="U6" s="565"/>
      <c r="V6" s="565"/>
      <c r="W6" s="572"/>
      <c r="X6" s="78"/>
      <c r="Y6" s="78"/>
      <c r="Z6" s="2696" t="s">
        <v>967</v>
      </c>
      <c r="AA6" s="2697"/>
      <c r="AB6" s="2697"/>
      <c r="AC6" s="2697"/>
      <c r="AD6" s="2697"/>
      <c r="AE6" s="2697"/>
      <c r="AF6" s="2829"/>
      <c r="AG6" s="2817"/>
      <c r="AH6" s="2818"/>
      <c r="AI6" s="2818"/>
      <c r="AJ6" s="2819"/>
      <c r="AK6" s="2817"/>
      <c r="AL6" s="2818"/>
      <c r="AM6" s="2818"/>
      <c r="AN6" s="2819"/>
      <c r="AO6" s="2817"/>
      <c r="AP6" s="2818"/>
      <c r="AQ6" s="2818"/>
      <c r="AR6" s="2819"/>
      <c r="AS6" s="2817"/>
      <c r="AT6" s="2818"/>
      <c r="AU6" s="2818"/>
      <c r="AV6" s="2819"/>
      <c r="AW6" s="2817"/>
      <c r="AX6" s="2818"/>
      <c r="AY6" s="2818"/>
      <c r="AZ6" s="2819"/>
      <c r="BA6" s="2817"/>
      <c r="BB6" s="2818"/>
      <c r="BC6" s="2818"/>
      <c r="BD6" s="2819"/>
      <c r="BE6" s="2814">
        <f>SUM(AG6:BD6)</f>
        <v>0</v>
      </c>
      <c r="BF6" s="2815"/>
      <c r="BG6" s="2816"/>
      <c r="BL6" s="553"/>
      <c r="BM6" s="553"/>
      <c r="BN6" s="553"/>
      <c r="BW6" s="470"/>
      <c r="CC6" s="553"/>
      <c r="CD6" s="553"/>
      <c r="CE6" s="553"/>
      <c r="CL6" s="2828"/>
      <c r="CM6" s="2828"/>
      <c r="CN6" s="2828"/>
      <c r="CO6" s="2828"/>
      <c r="CP6" s="2828"/>
      <c r="CQ6" s="2828"/>
      <c r="CR6" s="2828"/>
      <c r="CS6" s="2828"/>
      <c r="CT6" s="2827"/>
      <c r="CU6" s="2827"/>
      <c r="CV6" s="2827"/>
      <c r="CW6" s="2827"/>
      <c r="CX6" s="2827"/>
      <c r="CY6" s="2827"/>
      <c r="CZ6" s="2827"/>
      <c r="DA6" s="2827"/>
      <c r="DB6" s="2827"/>
      <c r="DC6" s="2827"/>
      <c r="DD6" s="2827"/>
      <c r="DE6" s="2827"/>
      <c r="DF6" s="2805"/>
      <c r="DG6" s="2805"/>
      <c r="DH6" s="2805"/>
    </row>
    <row r="7" spans="2:112" ht="21" customHeight="1" x14ac:dyDescent="0.15">
      <c r="B7" s="77"/>
      <c r="C7" s="576"/>
      <c r="D7" s="2823"/>
      <c r="E7" s="2823"/>
      <c r="F7" s="2823"/>
      <c r="G7" s="1813" t="s">
        <v>966</v>
      </c>
      <c r="H7" s="1813"/>
      <c r="I7" s="1813"/>
      <c r="J7" s="1813"/>
      <c r="K7" s="1813"/>
      <c r="L7" s="1813"/>
      <c r="M7" s="1813"/>
      <c r="N7" s="1813"/>
      <c r="O7" s="1813"/>
      <c r="P7" s="1813"/>
      <c r="Q7" s="1813"/>
      <c r="R7" s="1813"/>
      <c r="S7" s="1813"/>
      <c r="T7" s="1814"/>
      <c r="U7" s="575"/>
      <c r="V7" s="565"/>
      <c r="W7" s="572"/>
      <c r="X7" s="78"/>
      <c r="Y7" s="78"/>
      <c r="Z7" s="574" t="s">
        <v>334</v>
      </c>
      <c r="AA7" s="2662" t="s">
        <v>965</v>
      </c>
      <c r="AB7" s="2663"/>
      <c r="AC7" s="2663"/>
      <c r="AD7" s="2663"/>
      <c r="AE7" s="2663"/>
      <c r="AF7" s="2773"/>
      <c r="AG7" s="2824"/>
      <c r="AH7" s="2825"/>
      <c r="AI7" s="2825"/>
      <c r="AJ7" s="2826"/>
      <c r="AK7" s="2824"/>
      <c r="AL7" s="2825"/>
      <c r="AM7" s="2825"/>
      <c r="AN7" s="2826"/>
      <c r="AO7" s="2824"/>
      <c r="AP7" s="2825"/>
      <c r="AQ7" s="2825"/>
      <c r="AR7" s="2826"/>
      <c r="AS7" s="2817"/>
      <c r="AT7" s="2818"/>
      <c r="AU7" s="2818"/>
      <c r="AV7" s="2819"/>
      <c r="AW7" s="2817"/>
      <c r="AX7" s="2818"/>
      <c r="AY7" s="2818"/>
      <c r="AZ7" s="2819"/>
      <c r="BA7" s="2817"/>
      <c r="BB7" s="2818"/>
      <c r="BC7" s="2818"/>
      <c r="BD7" s="2819"/>
      <c r="BE7" s="2814">
        <f>SUM(AG7:BD7)</f>
        <v>0</v>
      </c>
      <c r="BF7" s="2815"/>
      <c r="BG7" s="2816"/>
      <c r="CB7" s="1803"/>
      <c r="CC7" s="1803"/>
      <c r="CD7" s="1803"/>
      <c r="CE7" s="1803"/>
      <c r="CF7" s="1803"/>
      <c r="CG7" s="1803"/>
      <c r="CH7" s="1803"/>
      <c r="CI7" s="2822"/>
      <c r="CJ7" s="2822"/>
      <c r="CK7" s="2822"/>
      <c r="CL7" s="2827"/>
      <c r="CM7" s="2827"/>
      <c r="CN7" s="2827"/>
      <c r="CO7" s="2827"/>
      <c r="CP7" s="2827"/>
      <c r="CQ7" s="2827"/>
      <c r="CR7" s="2827"/>
      <c r="CS7" s="2827"/>
      <c r="CT7" s="2827"/>
      <c r="CU7" s="2827"/>
      <c r="CV7" s="2827"/>
      <c r="CW7" s="2827"/>
      <c r="CX7" s="2827"/>
      <c r="CY7" s="2827"/>
      <c r="CZ7" s="2827"/>
      <c r="DA7" s="2827"/>
      <c r="DB7" s="2827"/>
      <c r="DC7" s="2827"/>
      <c r="DD7" s="2827"/>
      <c r="DE7" s="2827"/>
      <c r="DF7" s="2805"/>
      <c r="DG7" s="2805"/>
      <c r="DH7" s="2805"/>
    </row>
    <row r="8" spans="2:112" ht="21" customHeight="1" x14ac:dyDescent="0.15">
      <c r="B8" s="78"/>
      <c r="C8" s="560"/>
      <c r="D8" s="571"/>
      <c r="E8" s="571"/>
      <c r="F8" s="571"/>
      <c r="G8" s="571"/>
      <c r="H8" s="571"/>
      <c r="I8" s="571"/>
      <c r="J8" s="571"/>
      <c r="K8" s="571"/>
      <c r="L8" s="573" t="str">
        <f>IF(COUNTIF(D5:F7,"○")&gt;1,"いずれか１つを選択してください。","")</f>
        <v/>
      </c>
      <c r="M8" s="571"/>
      <c r="N8" s="571"/>
      <c r="O8" s="571"/>
      <c r="P8" s="571"/>
      <c r="Q8" s="571"/>
      <c r="R8" s="571"/>
      <c r="S8" s="571"/>
      <c r="T8" s="571"/>
      <c r="U8" s="564"/>
      <c r="V8" s="564"/>
      <c r="W8" s="572"/>
      <c r="X8" s="78"/>
      <c r="Y8" s="78"/>
      <c r="Z8" s="2662" t="s">
        <v>964</v>
      </c>
      <c r="AA8" s="2663"/>
      <c r="AB8" s="2663"/>
      <c r="AC8" s="2663"/>
      <c r="AD8" s="2663"/>
      <c r="AE8" s="2663"/>
      <c r="AF8" s="2773"/>
      <c r="AG8" s="2817"/>
      <c r="AH8" s="2818"/>
      <c r="AI8" s="2818"/>
      <c r="AJ8" s="2819"/>
      <c r="AK8" s="2817"/>
      <c r="AL8" s="2818"/>
      <c r="AM8" s="2818"/>
      <c r="AN8" s="2819"/>
      <c r="AO8" s="2817"/>
      <c r="AP8" s="2818"/>
      <c r="AQ8" s="2818"/>
      <c r="AR8" s="2819"/>
      <c r="AS8" s="2817"/>
      <c r="AT8" s="2818"/>
      <c r="AU8" s="2818"/>
      <c r="AV8" s="2819"/>
      <c r="AW8" s="2817"/>
      <c r="AX8" s="2818"/>
      <c r="AY8" s="2818"/>
      <c r="AZ8" s="2819"/>
      <c r="BA8" s="2817"/>
      <c r="BB8" s="2818"/>
      <c r="BC8" s="2818"/>
      <c r="BD8" s="2819"/>
      <c r="BE8" s="2814">
        <f>SUM(AG8:BD8)</f>
        <v>0</v>
      </c>
      <c r="BF8" s="2815"/>
      <c r="BG8" s="2816"/>
      <c r="BU8" s="470"/>
      <c r="BW8" s="2820"/>
      <c r="BX8" s="2820"/>
      <c r="BY8" s="2820"/>
      <c r="BZ8" s="2820"/>
      <c r="CA8" s="2820"/>
      <c r="CB8" s="2821"/>
      <c r="CC8" s="2821"/>
      <c r="CD8" s="2821"/>
      <c r="CE8" s="2821"/>
      <c r="CF8" s="2821"/>
      <c r="CG8" s="2821"/>
      <c r="CH8" s="2821"/>
      <c r="CI8" s="2822"/>
      <c r="CJ8" s="2822"/>
      <c r="CK8" s="2822"/>
      <c r="CL8" s="2805"/>
      <c r="CM8" s="2805"/>
      <c r="CN8" s="2805"/>
      <c r="CO8" s="2805"/>
      <c r="CP8" s="2805"/>
      <c r="CQ8" s="2805"/>
      <c r="CR8" s="2805"/>
      <c r="CS8" s="2805"/>
      <c r="CT8" s="2805"/>
      <c r="CU8" s="2805"/>
      <c r="CV8" s="2805"/>
      <c r="CW8" s="2805"/>
      <c r="CX8" s="2805"/>
      <c r="CY8" s="2805"/>
      <c r="CZ8" s="2805"/>
      <c r="DA8" s="2805"/>
      <c r="DB8" s="2805"/>
      <c r="DC8" s="2805"/>
      <c r="DD8" s="2805"/>
      <c r="DE8" s="2805"/>
      <c r="DF8" s="2805"/>
      <c r="DG8" s="2805"/>
      <c r="DH8" s="2805"/>
    </row>
    <row r="9" spans="2:112" ht="21" customHeight="1" x14ac:dyDescent="0.15">
      <c r="B9" s="78"/>
      <c r="C9" s="560"/>
      <c r="D9" s="571"/>
      <c r="E9" s="564"/>
      <c r="F9" s="565"/>
      <c r="G9" s="565"/>
      <c r="H9" s="565"/>
      <c r="I9" s="565"/>
      <c r="J9" s="565"/>
      <c r="K9" s="565"/>
      <c r="L9" s="565"/>
      <c r="M9" s="565"/>
      <c r="N9" s="565"/>
      <c r="O9" s="565"/>
      <c r="P9" s="565"/>
      <c r="Q9" s="565"/>
      <c r="R9" s="565"/>
      <c r="S9" s="565"/>
      <c r="T9" s="565"/>
      <c r="U9" s="565"/>
      <c r="V9" s="564"/>
      <c r="W9" s="572"/>
      <c r="X9" s="78"/>
      <c r="Y9" s="78"/>
      <c r="Z9" s="2662" t="s">
        <v>313</v>
      </c>
      <c r="AA9" s="2663"/>
      <c r="AB9" s="2663"/>
      <c r="AC9" s="2663"/>
      <c r="AD9" s="2663"/>
      <c r="AE9" s="2663"/>
      <c r="AF9" s="2773"/>
      <c r="AG9" s="2814">
        <f>AG6+AG8</f>
        <v>0</v>
      </c>
      <c r="AH9" s="2815"/>
      <c r="AI9" s="2815"/>
      <c r="AJ9" s="2816"/>
      <c r="AK9" s="2814">
        <f>AK6+AK8</f>
        <v>0</v>
      </c>
      <c r="AL9" s="2815"/>
      <c r="AM9" s="2815"/>
      <c r="AN9" s="2816"/>
      <c r="AO9" s="2814">
        <f>AO6+AO8</f>
        <v>0</v>
      </c>
      <c r="AP9" s="2815"/>
      <c r="AQ9" s="2815"/>
      <c r="AR9" s="2816"/>
      <c r="AS9" s="2814">
        <f>AS6+AS8</f>
        <v>0</v>
      </c>
      <c r="AT9" s="2815"/>
      <c r="AU9" s="2815"/>
      <c r="AV9" s="2816"/>
      <c r="AW9" s="2814">
        <f>AW6+AW8</f>
        <v>0</v>
      </c>
      <c r="AX9" s="2815"/>
      <c r="AY9" s="2815"/>
      <c r="AZ9" s="2816"/>
      <c r="BA9" s="2814">
        <f>BA6+BA8</f>
        <v>0</v>
      </c>
      <c r="BB9" s="2815"/>
      <c r="BC9" s="2815"/>
      <c r="BD9" s="2816"/>
      <c r="BE9" s="2814">
        <f>BE6+BE8</f>
        <v>0</v>
      </c>
      <c r="BF9" s="2815"/>
      <c r="BG9" s="2816"/>
      <c r="BW9" s="1803"/>
      <c r="BX9" s="1803"/>
      <c r="BY9" s="1803"/>
      <c r="BZ9" s="1803"/>
      <c r="CA9" s="1803"/>
      <c r="CB9" s="2792"/>
      <c r="CC9" s="2792"/>
      <c r="CD9" s="2792"/>
      <c r="CE9" s="2792"/>
      <c r="CF9" s="2801"/>
      <c r="CG9" s="2801"/>
      <c r="CH9" s="2801"/>
      <c r="CI9" s="2801"/>
      <c r="CJ9" s="2801"/>
      <c r="CK9" s="2801"/>
    </row>
    <row r="10" spans="2:112" ht="21" customHeight="1" x14ac:dyDescent="0.15">
      <c r="B10" s="78"/>
      <c r="C10" s="560"/>
      <c r="D10" s="571"/>
      <c r="E10" s="564"/>
      <c r="F10" s="565"/>
      <c r="G10" s="565"/>
      <c r="H10" s="565"/>
      <c r="I10" s="565"/>
      <c r="J10" s="565"/>
      <c r="K10" s="565"/>
      <c r="L10" s="565"/>
      <c r="M10" s="565"/>
      <c r="N10" s="565"/>
      <c r="O10" s="565"/>
      <c r="P10" s="565"/>
      <c r="Q10" s="565"/>
      <c r="R10" s="565"/>
      <c r="S10" s="565"/>
      <c r="T10" s="565"/>
      <c r="U10" s="565"/>
      <c r="V10" s="564"/>
      <c r="W10" s="562"/>
      <c r="X10" s="78"/>
      <c r="Y10" s="78"/>
      <c r="Z10" s="78"/>
      <c r="AA10" s="78"/>
      <c r="BG10" s="570" t="str">
        <f>IF(AND(BE9&lt;&gt;BO3,D12="○"),"「事業者名簿」の定員数と想定される利用者数が一致しません。","")</f>
        <v/>
      </c>
      <c r="BK10" s="79"/>
      <c r="BL10" s="79"/>
      <c r="BM10" s="79"/>
      <c r="BN10" s="79"/>
      <c r="BO10" s="569"/>
      <c r="BP10" s="299"/>
      <c r="BQ10" s="568"/>
      <c r="BR10" s="568"/>
      <c r="BS10" s="568"/>
      <c r="BW10" s="1803"/>
      <c r="BX10" s="1803"/>
      <c r="BY10" s="1803"/>
      <c r="BZ10" s="1803"/>
      <c r="CA10" s="1803"/>
      <c r="CB10" s="2792"/>
      <c r="CC10" s="2792"/>
      <c r="CD10" s="2792"/>
      <c r="CE10" s="2792"/>
      <c r="CF10" s="2801"/>
      <c r="CG10" s="2801"/>
      <c r="CH10" s="2801"/>
      <c r="CI10" s="2801"/>
      <c r="CJ10" s="2801"/>
      <c r="CK10" s="2801"/>
    </row>
    <row r="11" spans="2:112" ht="21" customHeight="1" x14ac:dyDescent="0.15">
      <c r="B11" s="78"/>
      <c r="C11" s="560"/>
      <c r="D11" s="567" t="s">
        <v>963</v>
      </c>
      <c r="E11" s="566"/>
      <c r="F11" s="566"/>
      <c r="G11" s="566"/>
      <c r="H11" s="566"/>
      <c r="I11" s="566"/>
      <c r="J11" s="565"/>
      <c r="K11" s="565"/>
      <c r="L11" s="565"/>
      <c r="M11" s="565"/>
      <c r="N11" s="565"/>
      <c r="O11" s="565"/>
      <c r="P11" s="565"/>
      <c r="Q11" s="565"/>
      <c r="R11" s="565"/>
      <c r="S11" s="565"/>
      <c r="T11" s="565"/>
      <c r="U11" s="565"/>
      <c r="V11" s="564"/>
      <c r="W11" s="563"/>
      <c r="Z11" s="470" t="s">
        <v>962</v>
      </c>
      <c r="AP11" s="470" t="s">
        <v>961</v>
      </c>
      <c r="AQ11" s="470"/>
      <c r="AW11" s="553"/>
      <c r="AX11" s="553"/>
      <c r="AY11" s="553"/>
      <c r="BG11" s="507"/>
      <c r="BH11" s="470" t="s">
        <v>960</v>
      </c>
      <c r="BN11" s="553"/>
      <c r="BO11" s="553"/>
      <c r="BP11" s="553"/>
      <c r="BW11" s="78"/>
      <c r="BX11" s="78"/>
      <c r="BY11" s="78"/>
      <c r="BZ11" s="78"/>
      <c r="CA11" s="78"/>
      <c r="CB11" s="2792"/>
      <c r="CC11" s="2792"/>
      <c r="CD11" s="2792"/>
      <c r="CE11" s="2792"/>
      <c r="CF11" s="2801"/>
      <c r="CG11" s="2801"/>
      <c r="CH11" s="2801"/>
      <c r="CI11" s="2801"/>
      <c r="CJ11" s="2801"/>
      <c r="CK11" s="2801"/>
    </row>
    <row r="12" spans="2:112" ht="21" customHeight="1" x14ac:dyDescent="0.15">
      <c r="B12" s="78"/>
      <c r="C12" s="560"/>
      <c r="D12" s="2793"/>
      <c r="E12" s="2807"/>
      <c r="F12" s="2795" t="s">
        <v>959</v>
      </c>
      <c r="G12" s="2796"/>
      <c r="H12" s="2796"/>
      <c r="I12" s="2796"/>
      <c r="J12" s="2796"/>
      <c r="K12" s="2796"/>
      <c r="L12" s="2796"/>
      <c r="M12" s="2796"/>
      <c r="N12" s="2796"/>
      <c r="O12" s="2796"/>
      <c r="P12" s="2796"/>
      <c r="Q12" s="2796"/>
      <c r="R12" s="2796"/>
      <c r="S12" s="2796"/>
      <c r="T12" s="2796"/>
      <c r="U12" s="2796"/>
      <c r="V12" s="2797"/>
      <c r="W12" s="562"/>
      <c r="AE12" s="1812" t="s">
        <v>958</v>
      </c>
      <c r="AF12" s="1813"/>
      <c r="AG12" s="1813"/>
      <c r="AH12" s="1813"/>
      <c r="AI12" s="1813"/>
      <c r="AJ12" s="1813"/>
      <c r="AK12" s="1814"/>
      <c r="AL12" s="2808" t="s">
        <v>957</v>
      </c>
      <c r="AM12" s="2809"/>
      <c r="AN12" s="2810"/>
      <c r="AV12" s="1812" t="s">
        <v>958</v>
      </c>
      <c r="AW12" s="1813"/>
      <c r="AX12" s="1813"/>
      <c r="AY12" s="1813"/>
      <c r="AZ12" s="1813"/>
      <c r="BA12" s="1813"/>
      <c r="BB12" s="1814"/>
      <c r="BC12" s="2808" t="s">
        <v>957</v>
      </c>
      <c r="BD12" s="2809"/>
      <c r="BE12" s="2810"/>
      <c r="BF12" s="389"/>
      <c r="BG12" s="507"/>
      <c r="BM12" s="1812" t="s">
        <v>956</v>
      </c>
      <c r="BN12" s="1813"/>
      <c r="BO12" s="1813"/>
      <c r="BP12" s="1813"/>
      <c r="BQ12" s="1813"/>
      <c r="BR12" s="1813"/>
      <c r="BS12" s="1814"/>
      <c r="BW12" s="2806"/>
      <c r="BX12" s="2806"/>
      <c r="BY12" s="2806"/>
      <c r="BZ12" s="2806"/>
      <c r="CA12" s="2806"/>
      <c r="CB12" s="2802"/>
      <c r="CC12" s="2802"/>
      <c r="CD12" s="2802"/>
      <c r="CE12" s="2802"/>
      <c r="CF12" s="2803"/>
      <c r="CG12" s="2803"/>
      <c r="CH12" s="2803"/>
      <c r="CI12" s="2806"/>
      <c r="CJ12" s="2806"/>
      <c r="CK12" s="2806"/>
    </row>
    <row r="13" spans="2:112" ht="26.25" customHeight="1" x14ac:dyDescent="0.15">
      <c r="B13" s="78"/>
      <c r="C13" s="560"/>
      <c r="D13" s="2793"/>
      <c r="E13" s="2794"/>
      <c r="F13" s="2795" t="s">
        <v>955</v>
      </c>
      <c r="G13" s="2796"/>
      <c r="H13" s="2796"/>
      <c r="I13" s="2796"/>
      <c r="J13" s="2796"/>
      <c r="K13" s="2796"/>
      <c r="L13" s="2796"/>
      <c r="M13" s="2796"/>
      <c r="N13" s="2796"/>
      <c r="O13" s="2796"/>
      <c r="P13" s="2796"/>
      <c r="Q13" s="2796"/>
      <c r="R13" s="2796"/>
      <c r="S13" s="2796"/>
      <c r="T13" s="2796"/>
      <c r="U13" s="2796"/>
      <c r="V13" s="2797"/>
      <c r="W13" s="559"/>
      <c r="AE13" s="2789" t="s">
        <v>954</v>
      </c>
      <c r="AF13" s="2790"/>
      <c r="AG13" s="2790"/>
      <c r="AH13" s="2791"/>
      <c r="AI13" s="2789" t="s">
        <v>952</v>
      </c>
      <c r="AJ13" s="2790"/>
      <c r="AK13" s="2791"/>
      <c r="AL13" s="2811"/>
      <c r="AM13" s="2812"/>
      <c r="AN13" s="2813"/>
      <c r="AQ13" s="2795"/>
      <c r="AR13" s="2796"/>
      <c r="AS13" s="2796"/>
      <c r="AT13" s="2796"/>
      <c r="AU13" s="2797"/>
      <c r="AV13" s="2789" t="s">
        <v>954</v>
      </c>
      <c r="AW13" s="2790"/>
      <c r="AX13" s="2790"/>
      <c r="AY13" s="2791"/>
      <c r="AZ13" s="2789" t="s">
        <v>952</v>
      </c>
      <c r="BA13" s="2790"/>
      <c r="BB13" s="2791"/>
      <c r="BC13" s="2811"/>
      <c r="BD13" s="2812"/>
      <c r="BE13" s="2813"/>
      <c r="BF13" s="389"/>
      <c r="BG13" s="561"/>
      <c r="BH13" s="2795"/>
      <c r="BI13" s="2796"/>
      <c r="BJ13" s="2796"/>
      <c r="BK13" s="2796"/>
      <c r="BL13" s="2797"/>
      <c r="BM13" s="2789" t="s">
        <v>953</v>
      </c>
      <c r="BN13" s="2790"/>
      <c r="BO13" s="2790"/>
      <c r="BP13" s="2791"/>
      <c r="BQ13" s="2789" t="s">
        <v>952</v>
      </c>
      <c r="BR13" s="2790"/>
      <c r="BS13" s="2791"/>
      <c r="BW13" s="78"/>
      <c r="BX13" s="78"/>
      <c r="BY13" s="78"/>
      <c r="BZ13" s="2792"/>
      <c r="CA13" s="2792"/>
      <c r="CB13" s="2792"/>
      <c r="CC13" s="2792"/>
      <c r="CD13" s="2801"/>
      <c r="CE13" s="2801"/>
      <c r="CF13" s="2801"/>
      <c r="CG13" s="2801"/>
      <c r="CH13" s="2801"/>
      <c r="CI13" s="2801"/>
    </row>
    <row r="14" spans="2:112" ht="21" customHeight="1" x14ac:dyDescent="0.15">
      <c r="B14" s="78"/>
      <c r="C14" s="560"/>
      <c r="D14" s="2793"/>
      <c r="E14" s="2794"/>
      <c r="F14" s="2795" t="s">
        <v>951</v>
      </c>
      <c r="G14" s="2796"/>
      <c r="H14" s="2796"/>
      <c r="I14" s="2796"/>
      <c r="J14" s="2796"/>
      <c r="K14" s="2796"/>
      <c r="L14" s="2796"/>
      <c r="M14" s="2796"/>
      <c r="N14" s="2796"/>
      <c r="O14" s="2796"/>
      <c r="P14" s="2796"/>
      <c r="Q14" s="2796"/>
      <c r="R14" s="2796"/>
      <c r="S14" s="2796"/>
      <c r="T14" s="2796"/>
      <c r="U14" s="2796"/>
      <c r="V14" s="2797"/>
      <c r="W14" s="559"/>
      <c r="Z14" s="1812" t="s">
        <v>950</v>
      </c>
      <c r="AA14" s="1813"/>
      <c r="AB14" s="1813"/>
      <c r="AC14" s="1813"/>
      <c r="AD14" s="1814"/>
      <c r="AE14" s="2798" t="b">
        <f>IF((OR($D$5="○",$D$6="○")),ROUNDDOWN(((BE$6+BE$8*0.9))/6,1))</f>
        <v>0</v>
      </c>
      <c r="AF14" s="2799"/>
      <c r="AG14" s="2799"/>
      <c r="AH14" s="2800"/>
      <c r="AI14" s="2777">
        <f>AE14*$AY$60</f>
        <v>0</v>
      </c>
      <c r="AJ14" s="2778"/>
      <c r="AK14" s="2779"/>
      <c r="AL14" s="2777">
        <f>AE14*40</f>
        <v>0</v>
      </c>
      <c r="AM14" s="2778"/>
      <c r="AN14" s="2779"/>
      <c r="AQ14" s="1812" t="s">
        <v>950</v>
      </c>
      <c r="AR14" s="1813"/>
      <c r="AS14" s="1813"/>
      <c r="AT14" s="1813"/>
      <c r="AU14" s="1814"/>
      <c r="AV14" s="2774" t="b">
        <f>IF((OR($D$5="○",$D$6="○")),$BE$43)</f>
        <v>0</v>
      </c>
      <c r="AW14" s="2775"/>
      <c r="AX14" s="2775"/>
      <c r="AY14" s="2776"/>
      <c r="AZ14" s="2787">
        <f>AV14*$AY$60</f>
        <v>0</v>
      </c>
      <c r="BA14" s="2787"/>
      <c r="BB14" s="2787"/>
      <c r="BC14" s="2777">
        <f>AV14*40</f>
        <v>0</v>
      </c>
      <c r="BD14" s="2778"/>
      <c r="BE14" s="2779"/>
      <c r="BF14" s="552"/>
      <c r="BG14" s="507"/>
      <c r="BH14" s="1812" t="s">
        <v>949</v>
      </c>
      <c r="BI14" s="1813"/>
      <c r="BJ14" s="1813"/>
      <c r="BK14" s="1813"/>
      <c r="BL14" s="1814"/>
      <c r="BM14" s="2774">
        <f>(ROUNDDOWN(BQ14/40,1))</f>
        <v>0</v>
      </c>
      <c r="BN14" s="2775"/>
      <c r="BO14" s="2775"/>
      <c r="BP14" s="2776"/>
      <c r="BQ14" s="2787">
        <f>$BB$73</f>
        <v>0</v>
      </c>
      <c r="BR14" s="2787"/>
      <c r="BS14" s="2787"/>
      <c r="BU14" s="470"/>
      <c r="BW14" s="470"/>
      <c r="BX14" s="470"/>
      <c r="BY14" s="470"/>
      <c r="BZ14" s="2802"/>
      <c r="CA14" s="2802"/>
      <c r="CB14" s="2802"/>
      <c r="CC14" s="2802"/>
      <c r="CD14" s="2804"/>
      <c r="CE14" s="2804"/>
      <c r="CF14" s="2804"/>
      <c r="CG14" s="1803"/>
      <c r="CH14" s="1803"/>
      <c r="CI14" s="1803"/>
    </row>
    <row r="15" spans="2:112" ht="21" customHeight="1" x14ac:dyDescent="0.15">
      <c r="B15" s="78"/>
      <c r="C15" s="558"/>
      <c r="D15" s="556"/>
      <c r="E15" s="556"/>
      <c r="F15" s="556"/>
      <c r="G15" s="556"/>
      <c r="H15" s="556"/>
      <c r="I15" s="556"/>
      <c r="J15" s="556"/>
      <c r="K15" s="556"/>
      <c r="L15" s="557" t="str">
        <f>IF(COUNTIF(D12:E14,"○")&gt;1,"いずれか１つを選択してください。","")</f>
        <v/>
      </c>
      <c r="M15" s="556"/>
      <c r="N15" s="556"/>
      <c r="O15" s="556"/>
      <c r="P15" s="556"/>
      <c r="Q15" s="556"/>
      <c r="R15" s="556"/>
      <c r="S15" s="556"/>
      <c r="T15" s="556"/>
      <c r="U15" s="556"/>
      <c r="V15" s="555"/>
      <c r="W15" s="554"/>
      <c r="Z15" s="1812" t="s">
        <v>948</v>
      </c>
      <c r="AA15" s="1813"/>
      <c r="AB15" s="1813"/>
      <c r="AC15" s="1813"/>
      <c r="AD15" s="1814"/>
      <c r="AE15" s="2798" t="b">
        <f>IF((OR($D$7="○")),ROUNDDOWN((BE$6+BE$8*0.9)/5,1))</f>
        <v>0</v>
      </c>
      <c r="AF15" s="2799"/>
      <c r="AG15" s="2799"/>
      <c r="AH15" s="2800"/>
      <c r="AI15" s="2777">
        <f>AE15*$AY$60</f>
        <v>0</v>
      </c>
      <c r="AJ15" s="2778"/>
      <c r="AK15" s="2779"/>
      <c r="AL15" s="2777">
        <f>AE15*40</f>
        <v>0</v>
      </c>
      <c r="AM15" s="2778"/>
      <c r="AN15" s="2779"/>
      <c r="AQ15" s="1812" t="s">
        <v>948</v>
      </c>
      <c r="AR15" s="1813"/>
      <c r="AS15" s="1813"/>
      <c r="AT15" s="1813"/>
      <c r="AU15" s="1814"/>
      <c r="AV15" s="2774" t="b">
        <f>IF(($D$7="○"),$BE$43)</f>
        <v>0</v>
      </c>
      <c r="AW15" s="2775"/>
      <c r="AX15" s="2775"/>
      <c r="AY15" s="2776"/>
      <c r="AZ15" s="2787">
        <f>AV15*$AY$60</f>
        <v>0</v>
      </c>
      <c r="BA15" s="2787"/>
      <c r="BB15" s="2787"/>
      <c r="BC15" s="2777">
        <f>AV15*40</f>
        <v>0</v>
      </c>
      <c r="BD15" s="2778"/>
      <c r="BE15" s="2779"/>
      <c r="BF15" s="552"/>
      <c r="BG15" s="507"/>
      <c r="BH15" s="2780" t="s">
        <v>75</v>
      </c>
      <c r="BI15" s="2781"/>
      <c r="BJ15" s="2781"/>
      <c r="BK15" s="2781"/>
      <c r="BL15" s="2782"/>
      <c r="BM15" s="2783">
        <f>SUM(BM12:BP14)</f>
        <v>0</v>
      </c>
      <c r="BN15" s="2784"/>
      <c r="BO15" s="2784"/>
      <c r="BP15" s="2785"/>
      <c r="BQ15" s="2788">
        <f>SUMIF(BQ12:BS14,"&lt;&gt;#VALUE!")</f>
        <v>0</v>
      </c>
      <c r="BR15" s="2788"/>
      <c r="BS15" s="2788"/>
      <c r="BW15" s="531"/>
    </row>
    <row r="16" spans="2:112" ht="21" customHeight="1" x14ac:dyDescent="0.15">
      <c r="B16" s="78"/>
      <c r="C16" s="78"/>
      <c r="D16" s="78"/>
      <c r="E16" s="79"/>
      <c r="F16" s="79"/>
      <c r="G16" s="79"/>
      <c r="H16" s="79"/>
      <c r="I16" s="79"/>
      <c r="J16" s="79"/>
      <c r="K16" s="79"/>
      <c r="L16" s="79"/>
      <c r="M16" s="79"/>
      <c r="N16" s="79"/>
      <c r="O16" s="79"/>
      <c r="P16" s="79"/>
      <c r="Q16" s="79"/>
      <c r="R16" s="79"/>
      <c r="S16" s="79"/>
      <c r="T16" s="79"/>
      <c r="U16" s="79"/>
      <c r="V16" s="78"/>
      <c r="W16" s="78"/>
      <c r="X16" s="78"/>
      <c r="Y16" s="78"/>
      <c r="Z16" s="2662" t="s">
        <v>9</v>
      </c>
      <c r="AA16" s="2663"/>
      <c r="AB16" s="2663"/>
      <c r="AC16" s="2663"/>
      <c r="AD16" s="2773"/>
      <c r="AE16" s="2774">
        <f>IF($D$6="○","",ROUNDDOWN(($AO$6+$AO$8*0.9)/9,1)+ROUNDDOWN(($AS$6-$AS$7+$AS$8*0.9)/6,1)+ROUNDDOWN($AS$7/12,1)+ROUNDDOWN(($AW$6-$AW$7+$AW$8*0.9)/4,1)+ROUNDDOWN($AW$7/8,1)+ROUNDDOWN(($BA$6-$BA$7+$BA$8*0.9)/2.5,1)+ROUNDDOWN($BA$7/5,1))</f>
        <v>0</v>
      </c>
      <c r="AF16" s="2775"/>
      <c r="AG16" s="2775"/>
      <c r="AH16" s="2776"/>
      <c r="AI16" s="2777">
        <f>AE16*$AY$60</f>
        <v>0</v>
      </c>
      <c r="AJ16" s="2778"/>
      <c r="AK16" s="2779"/>
      <c r="AL16" s="2777">
        <f>AE16*40</f>
        <v>0</v>
      </c>
      <c r="AM16" s="2778"/>
      <c r="AN16" s="2779"/>
      <c r="AO16" s="78"/>
      <c r="AP16" s="78"/>
      <c r="AQ16" s="2662" t="s">
        <v>9</v>
      </c>
      <c r="AR16" s="2663"/>
      <c r="AS16" s="2663"/>
      <c r="AT16" s="2663"/>
      <c r="AU16" s="2773"/>
      <c r="AV16" s="2774" t="e">
        <f>IF(($D$6="○"),"",$BE$51)</f>
        <v>#DIV/0!</v>
      </c>
      <c r="AW16" s="2775"/>
      <c r="AX16" s="2775"/>
      <c r="AY16" s="2776"/>
      <c r="AZ16" s="2787" t="e">
        <f>AV16*$AY$60</f>
        <v>#DIV/0!</v>
      </c>
      <c r="BA16" s="2787"/>
      <c r="BB16" s="2787"/>
      <c r="BC16" s="2777" t="e">
        <f>AV16*40</f>
        <v>#DIV/0!</v>
      </c>
      <c r="BD16" s="2778"/>
      <c r="BE16" s="2779"/>
      <c r="BF16" s="552"/>
      <c r="BG16" s="507"/>
      <c r="BH16" s="78"/>
      <c r="BI16" s="78"/>
      <c r="BJ16" s="78"/>
      <c r="BK16" s="78"/>
      <c r="BL16" s="78"/>
      <c r="BM16" s="553"/>
      <c r="BN16" s="553"/>
      <c r="BO16" s="553"/>
      <c r="BP16" s="553"/>
      <c r="BQ16" s="552"/>
      <c r="BR16" s="552"/>
      <c r="BS16" s="552"/>
    </row>
    <row r="17" spans="2:92" ht="21" customHeight="1" x14ac:dyDescent="0.15">
      <c r="B17" s="78"/>
      <c r="C17" s="78"/>
      <c r="D17" s="78"/>
      <c r="E17" s="79"/>
      <c r="F17" s="79"/>
      <c r="G17" s="79"/>
      <c r="H17" s="79"/>
      <c r="I17" s="79"/>
      <c r="J17" s="79"/>
      <c r="K17" s="79"/>
      <c r="L17" s="79"/>
      <c r="M17" s="79"/>
      <c r="N17" s="79"/>
      <c r="O17" s="79"/>
      <c r="P17" s="79"/>
      <c r="Q17" s="79"/>
      <c r="R17" s="79"/>
      <c r="S17" s="79"/>
      <c r="T17" s="79"/>
      <c r="U17" s="79"/>
      <c r="V17" s="78"/>
      <c r="W17" s="470"/>
      <c r="X17" s="470"/>
      <c r="Y17" s="470"/>
      <c r="Z17" s="2780" t="s">
        <v>75</v>
      </c>
      <c r="AA17" s="2781"/>
      <c r="AB17" s="2781"/>
      <c r="AC17" s="2781"/>
      <c r="AD17" s="2782"/>
      <c r="AE17" s="2783">
        <f>SUM(AE14:AH16)</f>
        <v>0</v>
      </c>
      <c r="AF17" s="2784"/>
      <c r="AG17" s="2784"/>
      <c r="AH17" s="2785"/>
      <c r="AI17" s="2786">
        <f>SUMIF(AI14:AK16,"&lt;&gt;#VALUE!")</f>
        <v>0</v>
      </c>
      <c r="AJ17" s="2786"/>
      <c r="AK17" s="2786"/>
      <c r="AL17" s="2786">
        <f>SUMIF(AL14:AN16,"&lt;&gt;#VALUE!")</f>
        <v>0</v>
      </c>
      <c r="AM17" s="2786"/>
      <c r="AN17" s="2786"/>
      <c r="AO17" s="470"/>
      <c r="AP17" s="470"/>
      <c r="AQ17" s="2780" t="s">
        <v>75</v>
      </c>
      <c r="AR17" s="2781"/>
      <c r="AS17" s="2781"/>
      <c r="AT17" s="2781"/>
      <c r="AU17" s="2782"/>
      <c r="AV17" s="2783" t="e">
        <f>SUM(AV14:AY16)</f>
        <v>#DIV/0!</v>
      </c>
      <c r="AW17" s="2784"/>
      <c r="AX17" s="2784"/>
      <c r="AY17" s="2785"/>
      <c r="AZ17" s="2788" t="e">
        <f>SUMIF(AZ14:BB16,"&lt;&gt;#VALUE!")</f>
        <v>#DIV/0!</v>
      </c>
      <c r="BA17" s="2788"/>
      <c r="BB17" s="2788"/>
      <c r="BC17" s="2780" t="e">
        <f>SUMIF(BC14:BE16,"&lt;&gt;#VALUE!")</f>
        <v>#DIV/0!</v>
      </c>
      <c r="BD17" s="2781"/>
      <c r="BE17" s="2782"/>
      <c r="BF17" s="470"/>
      <c r="BG17" s="546"/>
      <c r="BH17" s="470"/>
      <c r="BI17" s="470"/>
      <c r="BJ17" s="470"/>
      <c r="BK17" s="470"/>
      <c r="BL17" s="470"/>
      <c r="BM17" s="551"/>
      <c r="BN17" s="551"/>
      <c r="BO17" s="551"/>
      <c r="BP17" s="551"/>
      <c r="BQ17" s="550"/>
      <c r="BR17" s="550"/>
      <c r="BS17" s="550"/>
      <c r="BT17" s="470"/>
      <c r="BU17" s="470"/>
      <c r="BV17" s="470"/>
      <c r="BW17" s="483"/>
      <c r="BX17" s="535"/>
    </row>
    <row r="18" spans="2:92" ht="21" customHeight="1" thickBot="1" x14ac:dyDescent="0.2">
      <c r="B18" s="78"/>
      <c r="C18" s="78"/>
      <c r="D18" s="78"/>
      <c r="E18" s="79"/>
      <c r="F18" s="79"/>
      <c r="G18" s="79"/>
      <c r="H18" s="79"/>
      <c r="I18" s="79"/>
      <c r="J18" s="79"/>
      <c r="K18" s="79"/>
      <c r="L18" s="79"/>
      <c r="M18" s="79"/>
      <c r="N18" s="79"/>
      <c r="O18" s="79"/>
      <c r="P18" s="79"/>
      <c r="Q18" s="79"/>
      <c r="R18" s="79"/>
      <c r="S18" s="79"/>
      <c r="T18" s="79"/>
      <c r="U18" s="79"/>
      <c r="V18" s="78"/>
      <c r="W18" s="549"/>
      <c r="X18" s="549"/>
      <c r="Y18" s="549"/>
      <c r="Z18" s="549"/>
      <c r="AA18" s="549"/>
      <c r="AB18" s="548"/>
      <c r="AC18" s="548"/>
      <c r="AD18" s="548"/>
      <c r="AE18" s="548"/>
      <c r="AF18" s="79"/>
      <c r="AG18" s="79"/>
      <c r="AH18" s="79"/>
      <c r="AI18" s="79"/>
      <c r="AJ18" s="79"/>
      <c r="AK18" s="79"/>
      <c r="AM18" s="549"/>
      <c r="AN18" s="549"/>
      <c r="AO18" s="549"/>
      <c r="AP18" s="549"/>
      <c r="AQ18" s="549"/>
      <c r="AR18" s="548"/>
      <c r="AS18" s="548"/>
      <c r="AT18" s="548"/>
      <c r="AU18" s="548"/>
      <c r="AV18" s="547"/>
      <c r="AW18" s="547"/>
      <c r="AX18" s="547"/>
      <c r="AY18" s="79"/>
      <c r="AZ18" s="79"/>
      <c r="BA18" s="79"/>
      <c r="BD18" s="546"/>
      <c r="BE18" s="546"/>
      <c r="BF18" s="546"/>
      <c r="BG18" s="546"/>
      <c r="BH18" s="546"/>
      <c r="BI18" s="508"/>
      <c r="BJ18" s="508"/>
      <c r="BK18" s="508"/>
      <c r="BL18" s="508"/>
      <c r="BM18" s="484"/>
      <c r="BN18" s="484"/>
      <c r="BO18" s="484"/>
      <c r="BP18" s="484"/>
      <c r="BQ18" s="532"/>
      <c r="BR18" s="483"/>
      <c r="BS18" s="483"/>
      <c r="BT18" s="483"/>
      <c r="BU18" s="531"/>
      <c r="BV18" s="531"/>
      <c r="BW18" s="531"/>
      <c r="BX18" s="535"/>
    </row>
    <row r="19" spans="2:92" ht="8.25" customHeight="1" x14ac:dyDescent="0.15">
      <c r="B19" s="545"/>
      <c r="C19" s="544"/>
      <c r="D19" s="544"/>
      <c r="E19" s="303"/>
      <c r="F19" s="303"/>
      <c r="G19" s="303"/>
      <c r="H19" s="303"/>
      <c r="I19" s="303"/>
      <c r="J19" s="303"/>
      <c r="K19" s="303"/>
      <c r="L19" s="303"/>
      <c r="M19" s="303"/>
      <c r="N19" s="303"/>
      <c r="O19" s="303"/>
      <c r="P19" s="303"/>
      <c r="Q19" s="303"/>
      <c r="R19" s="303"/>
      <c r="S19" s="303"/>
      <c r="T19" s="303"/>
      <c r="U19" s="303"/>
      <c r="V19" s="544"/>
      <c r="W19" s="543"/>
      <c r="X19" s="543"/>
      <c r="Y19" s="543"/>
      <c r="Z19" s="543"/>
      <c r="AA19" s="543"/>
      <c r="AB19" s="542"/>
      <c r="AC19" s="542"/>
      <c r="AD19" s="542"/>
      <c r="AE19" s="542"/>
      <c r="AF19" s="303"/>
      <c r="AG19" s="303"/>
      <c r="AH19" s="303"/>
      <c r="AI19" s="303"/>
      <c r="AJ19" s="303"/>
      <c r="AK19" s="303"/>
      <c r="AL19" s="540"/>
      <c r="AM19" s="543"/>
      <c r="AN19" s="543"/>
      <c r="AO19" s="543"/>
      <c r="AP19" s="543"/>
      <c r="AQ19" s="543"/>
      <c r="AR19" s="542"/>
      <c r="AS19" s="542"/>
      <c r="AT19" s="542"/>
      <c r="AU19" s="542"/>
      <c r="AV19" s="541"/>
      <c r="AW19" s="541"/>
      <c r="AX19" s="541"/>
      <c r="AY19" s="303"/>
      <c r="AZ19" s="303"/>
      <c r="BA19" s="303"/>
      <c r="BB19" s="540"/>
      <c r="BC19" s="540"/>
      <c r="BD19" s="539"/>
      <c r="BE19" s="539"/>
      <c r="BF19" s="539"/>
      <c r="BG19" s="539"/>
      <c r="BH19" s="539"/>
      <c r="BI19" s="538"/>
      <c r="BJ19" s="538"/>
      <c r="BK19" s="538"/>
      <c r="BL19" s="538"/>
      <c r="BM19" s="537"/>
      <c r="BN19" s="536"/>
      <c r="BO19" s="484"/>
      <c r="BP19" s="484"/>
      <c r="BQ19" s="532"/>
      <c r="BR19" s="483"/>
      <c r="BS19" s="483"/>
      <c r="BT19" s="483"/>
      <c r="BU19" s="531"/>
      <c r="BV19" s="531"/>
      <c r="BW19" s="531"/>
      <c r="BX19" s="535"/>
    </row>
    <row r="20" spans="2:92" ht="21" customHeight="1" x14ac:dyDescent="0.15">
      <c r="B20" s="503"/>
      <c r="D20" s="470" t="s">
        <v>947</v>
      </c>
      <c r="E20" s="477"/>
      <c r="F20" s="477"/>
      <c r="G20" s="477"/>
      <c r="H20" s="477"/>
      <c r="I20" s="387"/>
      <c r="J20" s="508"/>
      <c r="K20" s="508"/>
      <c r="L20" s="508"/>
      <c r="M20" s="484"/>
      <c r="N20" s="484"/>
      <c r="O20" s="387"/>
      <c r="P20" s="484"/>
      <c r="Q20" s="79"/>
      <c r="R20" s="79"/>
      <c r="S20" s="79"/>
      <c r="T20" s="79"/>
      <c r="U20" s="79"/>
      <c r="V20" s="78"/>
      <c r="W20" s="534"/>
      <c r="X20" s="533"/>
      <c r="Y20" s="533"/>
      <c r="Z20" s="2764" t="s">
        <v>946</v>
      </c>
      <c r="AA20" s="2764"/>
      <c r="AB20" s="2764"/>
      <c r="AC20" s="2764"/>
      <c r="AD20" s="2764"/>
      <c r="AE20" s="2764"/>
      <c r="AF20" s="2764"/>
      <c r="AG20" s="2764"/>
      <c r="AH20" s="2764"/>
      <c r="AI20" s="2764"/>
      <c r="AJ20" s="2764"/>
      <c r="AK20" s="2764"/>
      <c r="AL20" s="2764"/>
      <c r="AM20" s="2764"/>
      <c r="AN20" s="2764"/>
      <c r="AO20" s="2764"/>
      <c r="AP20" s="2764"/>
      <c r="AQ20" s="2764"/>
      <c r="AR20" s="2764"/>
      <c r="AS20" s="2764"/>
      <c r="AT20" s="2764"/>
      <c r="AU20" s="2764"/>
      <c r="AV20" s="2764"/>
      <c r="AW20" s="2764"/>
      <c r="AX20" s="2764"/>
      <c r="AY20" s="2764"/>
      <c r="AZ20" s="2764"/>
      <c r="BA20" s="2764"/>
      <c r="BB20" s="2764"/>
      <c r="BC20" s="2764"/>
      <c r="BD20" s="2764"/>
      <c r="BE20" s="2764"/>
      <c r="BF20" s="2764"/>
      <c r="BG20" s="2764"/>
      <c r="BH20" s="2764"/>
      <c r="BI20" s="2764"/>
      <c r="BJ20" s="2764"/>
      <c r="BK20" s="2764"/>
      <c r="BL20" s="2764"/>
      <c r="BM20" s="2765"/>
      <c r="BN20" s="519"/>
      <c r="BO20" s="484"/>
      <c r="BP20" s="484"/>
      <c r="BQ20" s="532"/>
      <c r="BR20" s="483"/>
      <c r="BS20" s="483"/>
      <c r="BT20" s="483"/>
      <c r="BU20" s="531"/>
      <c r="BV20" s="531"/>
      <c r="BW20" s="531"/>
      <c r="BX20" s="484"/>
    </row>
    <row r="21" spans="2:92" ht="16.5" customHeight="1" x14ac:dyDescent="0.15">
      <c r="B21" s="503"/>
      <c r="C21" s="78"/>
      <c r="D21" s="78"/>
      <c r="E21" s="3"/>
      <c r="F21" s="508"/>
      <c r="G21" s="508"/>
      <c r="H21" s="508"/>
      <c r="I21" s="484"/>
      <c r="J21" s="484"/>
      <c r="L21" s="484"/>
      <c r="M21" s="79"/>
      <c r="N21" s="79"/>
      <c r="Q21" s="79"/>
      <c r="S21" s="508"/>
      <c r="T21" s="508"/>
      <c r="U21" s="508"/>
      <c r="V21" s="484"/>
      <c r="W21" s="530" t="s">
        <v>945</v>
      </c>
      <c r="X21" s="529"/>
      <c r="Y21" s="528"/>
      <c r="Z21" s="2766"/>
      <c r="AA21" s="2766"/>
      <c r="AB21" s="2766"/>
      <c r="AC21" s="2766"/>
      <c r="AD21" s="2766"/>
      <c r="AE21" s="2766"/>
      <c r="AF21" s="2766"/>
      <c r="AG21" s="2766"/>
      <c r="AH21" s="2766"/>
      <c r="AI21" s="2766"/>
      <c r="AJ21" s="2766"/>
      <c r="AK21" s="2766"/>
      <c r="AL21" s="2766"/>
      <c r="AM21" s="2766"/>
      <c r="AN21" s="2766"/>
      <c r="AO21" s="2766"/>
      <c r="AP21" s="2766"/>
      <c r="AQ21" s="2766"/>
      <c r="AR21" s="2766"/>
      <c r="AS21" s="2766"/>
      <c r="AT21" s="2766"/>
      <c r="AU21" s="2766"/>
      <c r="AV21" s="2766"/>
      <c r="AW21" s="2766"/>
      <c r="AX21" s="2766"/>
      <c r="AY21" s="2766"/>
      <c r="AZ21" s="2766"/>
      <c r="BA21" s="2766"/>
      <c r="BB21" s="2766"/>
      <c r="BC21" s="2766"/>
      <c r="BD21" s="2766"/>
      <c r="BE21" s="2766"/>
      <c r="BF21" s="2766"/>
      <c r="BG21" s="2766"/>
      <c r="BH21" s="2766"/>
      <c r="BI21" s="2766"/>
      <c r="BJ21" s="2766"/>
      <c r="BK21" s="2766"/>
      <c r="BL21" s="2766"/>
      <c r="BM21" s="2767"/>
      <c r="BN21" s="519"/>
      <c r="BO21" s="484"/>
      <c r="BQ21" s="477"/>
      <c r="BR21" s="476"/>
      <c r="BS21" s="476"/>
      <c r="BT21" s="471"/>
      <c r="BU21" s="471"/>
      <c r="BX21" s="484"/>
    </row>
    <row r="22" spans="2:92" ht="16.5" customHeight="1" x14ac:dyDescent="0.15">
      <c r="B22" s="503"/>
      <c r="C22" s="78"/>
      <c r="D22" s="78"/>
      <c r="E22" s="3"/>
      <c r="F22" s="508"/>
      <c r="G22" s="508"/>
      <c r="H22" s="508"/>
      <c r="I22" s="484"/>
      <c r="J22" s="484"/>
      <c r="L22" s="484"/>
      <c r="M22" s="79"/>
      <c r="N22" s="79"/>
      <c r="Q22" s="79"/>
      <c r="S22" s="508"/>
      <c r="T22" s="508"/>
      <c r="U22" s="508"/>
      <c r="V22" s="484"/>
      <c r="W22" s="527"/>
      <c r="X22" s="526"/>
      <c r="Y22" s="526"/>
      <c r="Z22" s="2768"/>
      <c r="AA22" s="2768"/>
      <c r="AB22" s="2768"/>
      <c r="AC22" s="2768"/>
      <c r="AD22" s="2768"/>
      <c r="AE22" s="2768"/>
      <c r="AF22" s="2768"/>
      <c r="AG22" s="2768"/>
      <c r="AH22" s="2768"/>
      <c r="AI22" s="2768"/>
      <c r="AJ22" s="2768"/>
      <c r="AK22" s="2768"/>
      <c r="AL22" s="2768"/>
      <c r="AM22" s="2768"/>
      <c r="AN22" s="2768"/>
      <c r="AO22" s="2768"/>
      <c r="AP22" s="2768"/>
      <c r="AQ22" s="2768"/>
      <c r="AR22" s="2768"/>
      <c r="AS22" s="2768"/>
      <c r="AT22" s="2768"/>
      <c r="AU22" s="2768"/>
      <c r="AV22" s="2768"/>
      <c r="AW22" s="2768"/>
      <c r="AX22" s="2768"/>
      <c r="AY22" s="2768"/>
      <c r="AZ22" s="2768"/>
      <c r="BA22" s="2768"/>
      <c r="BB22" s="2768"/>
      <c r="BC22" s="2768"/>
      <c r="BD22" s="2768"/>
      <c r="BE22" s="2768"/>
      <c r="BF22" s="2768"/>
      <c r="BG22" s="2768"/>
      <c r="BH22" s="2768"/>
      <c r="BI22" s="2768"/>
      <c r="BJ22" s="2768"/>
      <c r="BK22" s="2768"/>
      <c r="BL22" s="2768"/>
      <c r="BM22" s="2769"/>
      <c r="BN22" s="519"/>
      <c r="BO22" s="483"/>
      <c r="BQ22" s="477"/>
      <c r="BR22" s="476"/>
      <c r="BS22" s="476"/>
      <c r="BT22" s="471"/>
      <c r="BU22" s="471"/>
      <c r="BX22" s="484"/>
    </row>
    <row r="23" spans="2:92" ht="12" customHeight="1" x14ac:dyDescent="0.15">
      <c r="B23" s="503"/>
      <c r="C23" s="78"/>
      <c r="D23" s="78"/>
      <c r="E23" s="3"/>
      <c r="F23" s="508"/>
      <c r="G23" s="508"/>
      <c r="H23" s="508"/>
      <c r="I23" s="484"/>
      <c r="J23" s="484"/>
      <c r="L23" s="484"/>
      <c r="M23" s="79"/>
      <c r="N23" s="79"/>
      <c r="Q23" s="79"/>
      <c r="S23" s="508"/>
      <c r="T23" s="508"/>
      <c r="U23" s="508"/>
      <c r="V23" s="484"/>
      <c r="W23" s="80"/>
      <c r="X23" s="525"/>
      <c r="Y23" s="525"/>
      <c r="Z23" s="302"/>
      <c r="AA23" s="524"/>
      <c r="AB23" s="524"/>
      <c r="AC23" s="524"/>
      <c r="AD23" s="524"/>
      <c r="AE23" s="524"/>
      <c r="AF23" s="524"/>
      <c r="AG23" s="524"/>
      <c r="AH23" s="524"/>
      <c r="AI23" s="524"/>
      <c r="AJ23" s="524"/>
      <c r="AK23" s="524"/>
      <c r="AL23" s="524"/>
      <c r="AM23" s="524"/>
      <c r="AN23" s="524"/>
      <c r="AO23" s="524"/>
      <c r="AP23" s="524"/>
      <c r="AQ23" s="524"/>
      <c r="AR23" s="524"/>
      <c r="AS23" s="524"/>
      <c r="AT23" s="524"/>
      <c r="AU23" s="524"/>
      <c r="AV23" s="524"/>
      <c r="AW23" s="524"/>
      <c r="AX23" s="524"/>
      <c r="AY23" s="524"/>
      <c r="AZ23" s="524"/>
      <c r="BA23" s="524"/>
      <c r="BB23" s="524"/>
      <c r="BC23" s="524"/>
      <c r="BD23" s="524"/>
      <c r="BE23" s="524"/>
      <c r="BF23" s="524"/>
      <c r="BG23" s="524"/>
      <c r="BH23" s="524"/>
      <c r="BI23" s="524"/>
      <c r="BJ23" s="524"/>
      <c r="BK23" s="524"/>
      <c r="BL23" s="524"/>
      <c r="BM23" s="524"/>
      <c r="BN23" s="519"/>
      <c r="BO23" s="483"/>
      <c r="BQ23" s="477"/>
      <c r="BR23" s="476"/>
      <c r="BS23" s="476"/>
      <c r="BT23" s="471"/>
      <c r="BU23" s="471"/>
      <c r="BX23" s="484"/>
    </row>
    <row r="24" spans="2:92" ht="21" customHeight="1" x14ac:dyDescent="0.15">
      <c r="B24" s="503"/>
      <c r="C24" s="523"/>
      <c r="D24" s="2770" t="s">
        <v>944</v>
      </c>
      <c r="E24" s="2770"/>
      <c r="F24" s="2770"/>
      <c r="G24" s="2770"/>
      <c r="H24" s="2770"/>
      <c r="I24" s="2770"/>
      <c r="J24" s="2770"/>
      <c r="K24" s="2770"/>
      <c r="L24" s="2770"/>
      <c r="M24" s="2770"/>
      <c r="N24" s="2770"/>
      <c r="O24" s="2770"/>
      <c r="P24" s="2770"/>
      <c r="Q24" s="2770"/>
      <c r="R24" s="2770"/>
      <c r="S24" s="2770"/>
      <c r="T24" s="2770"/>
      <c r="U24" s="2770"/>
      <c r="V24" s="2770"/>
      <c r="W24" s="2770"/>
      <c r="X24" s="2770"/>
      <c r="Y24" s="2770"/>
      <c r="Z24" s="2770"/>
      <c r="AA24" s="2770"/>
      <c r="AB24" s="2770"/>
      <c r="AC24" s="2770"/>
      <c r="AD24" s="2770"/>
      <c r="AE24" s="2770"/>
      <c r="AF24" s="2770"/>
      <c r="AG24" s="522"/>
      <c r="AH24" s="484"/>
      <c r="AI24" s="521"/>
      <c r="AJ24" s="2771" t="s">
        <v>33</v>
      </c>
      <c r="AK24" s="2771"/>
      <c r="AL24" s="2771"/>
      <c r="AM24" s="2771"/>
      <c r="AN24" s="2771"/>
      <c r="AO24" s="2771"/>
      <c r="AP24" s="2771"/>
      <c r="AQ24" s="2771"/>
      <c r="AR24" s="2771"/>
      <c r="AS24" s="2771"/>
      <c r="AT24" s="2771"/>
      <c r="AU24" s="2771"/>
      <c r="AV24" s="2771"/>
      <c r="AW24" s="2771"/>
      <c r="AX24" s="2771"/>
      <c r="AY24" s="2771"/>
      <c r="AZ24" s="2771"/>
      <c r="BA24" s="2771"/>
      <c r="BB24" s="2771"/>
      <c r="BC24" s="2771"/>
      <c r="BD24" s="2771"/>
      <c r="BE24" s="2771"/>
      <c r="BF24" s="2771"/>
      <c r="BG24" s="2771"/>
      <c r="BH24" s="2771"/>
      <c r="BI24" s="2771"/>
      <c r="BJ24" s="2771"/>
      <c r="BK24" s="2771"/>
      <c r="BL24" s="2771"/>
      <c r="BM24" s="520"/>
      <c r="BN24" s="519"/>
      <c r="BO24" s="483"/>
      <c r="BQ24" s="477"/>
      <c r="BR24" s="476"/>
      <c r="BS24" s="476"/>
      <c r="BT24" s="471"/>
      <c r="BU24" s="471"/>
    </row>
    <row r="25" spans="2:92" ht="21" customHeight="1" x14ac:dyDescent="0.15">
      <c r="B25" s="503"/>
      <c r="C25" s="509"/>
      <c r="D25" s="2772" t="s">
        <v>943</v>
      </c>
      <c r="E25" s="2772"/>
      <c r="F25" s="2772"/>
      <c r="G25" s="2772"/>
      <c r="H25" s="2772"/>
      <c r="I25" s="518" t="s">
        <v>939</v>
      </c>
      <c r="J25" s="518"/>
      <c r="K25" s="518"/>
      <c r="L25" s="518"/>
      <c r="M25" s="518" t="s">
        <v>938</v>
      </c>
      <c r="N25" s="518"/>
      <c r="O25" s="518"/>
      <c r="P25" s="518"/>
      <c r="Q25" s="4"/>
      <c r="R25" s="512"/>
      <c r="S25" s="512"/>
      <c r="T25" s="2772" t="s">
        <v>942</v>
      </c>
      <c r="U25" s="2772"/>
      <c r="V25" s="2772"/>
      <c r="W25" s="2772"/>
      <c r="X25" s="2772"/>
      <c r="Y25" s="518" t="s">
        <v>939</v>
      </c>
      <c r="Z25" s="518"/>
      <c r="AA25" s="518"/>
      <c r="AB25" s="518"/>
      <c r="AC25" s="518" t="s">
        <v>938</v>
      </c>
      <c r="AD25" s="518"/>
      <c r="AE25" s="518"/>
      <c r="AF25" s="518"/>
      <c r="AG25" s="515"/>
      <c r="AH25" s="512"/>
      <c r="AI25" s="514"/>
      <c r="AJ25" s="2772" t="s">
        <v>941</v>
      </c>
      <c r="AK25" s="2772"/>
      <c r="AL25" s="2772"/>
      <c r="AM25" s="2772"/>
      <c r="AN25" s="2772"/>
      <c r="AO25" s="518" t="s">
        <v>939</v>
      </c>
      <c r="AP25" s="518"/>
      <c r="AQ25" s="518"/>
      <c r="AR25" s="518"/>
      <c r="AS25" s="518" t="s">
        <v>938</v>
      </c>
      <c r="AT25" s="518"/>
      <c r="AU25" s="518"/>
      <c r="AV25" s="518"/>
      <c r="AW25" s="517"/>
      <c r="AX25" s="512"/>
      <c r="AY25" s="511"/>
      <c r="AZ25" s="2772" t="s">
        <v>940</v>
      </c>
      <c r="BA25" s="2772"/>
      <c r="BB25" s="2772"/>
      <c r="BC25" s="2772"/>
      <c r="BD25" s="2772"/>
      <c r="BE25" s="518" t="s">
        <v>939</v>
      </c>
      <c r="BF25" s="518"/>
      <c r="BG25" s="518"/>
      <c r="BH25" s="518"/>
      <c r="BI25" s="518" t="s">
        <v>938</v>
      </c>
      <c r="BJ25" s="518"/>
      <c r="BK25" s="518"/>
      <c r="BL25" s="518"/>
      <c r="BM25" s="504"/>
      <c r="BN25" s="493"/>
      <c r="BO25" s="484"/>
      <c r="BQ25" s="477"/>
      <c r="BR25" s="476"/>
      <c r="BS25" s="476"/>
      <c r="BT25" s="471"/>
      <c r="BU25" s="471"/>
      <c r="BV25" s="517"/>
      <c r="BW25" s="517"/>
      <c r="BX25" s="517"/>
      <c r="BY25" s="517"/>
      <c r="CA25" s="517"/>
      <c r="CB25" s="517"/>
      <c r="CC25" s="517"/>
      <c r="CD25" s="517"/>
      <c r="CF25" s="517"/>
      <c r="CG25" s="517"/>
      <c r="CH25" s="517"/>
      <c r="CI25" s="517"/>
      <c r="CK25" s="517"/>
      <c r="CL25" s="517"/>
      <c r="CM25" s="517"/>
      <c r="CN25" s="517"/>
    </row>
    <row r="26" spans="2:92" ht="21" customHeight="1" x14ac:dyDescent="0.15">
      <c r="B26" s="503"/>
      <c r="C26" s="509"/>
      <c r="D26" s="2772" t="s">
        <v>937</v>
      </c>
      <c r="E26" s="2772"/>
      <c r="F26" s="2772"/>
      <c r="G26" s="2772"/>
      <c r="H26" s="2772"/>
      <c r="I26" s="2754">
        <f>(ROUNDDOWN(M26/40,1))</f>
        <v>0</v>
      </c>
      <c r="J26" s="2754"/>
      <c r="K26" s="2754"/>
      <c r="L26" s="2754"/>
      <c r="M26" s="2754">
        <f>((((ROUNDDOWN($BE$9/12,1))*40)))*-1</f>
        <v>0</v>
      </c>
      <c r="N26" s="2754"/>
      <c r="O26" s="2754"/>
      <c r="P26" s="2754"/>
      <c r="Q26" s="4"/>
      <c r="R26" s="512"/>
      <c r="S26" s="512"/>
      <c r="T26" s="2772" t="s">
        <v>937</v>
      </c>
      <c r="U26" s="2772"/>
      <c r="V26" s="2772"/>
      <c r="W26" s="2772"/>
      <c r="X26" s="2772"/>
      <c r="Y26" s="2754">
        <f>(ROUNDDOWN(AC26/40,1))</f>
        <v>0</v>
      </c>
      <c r="Z26" s="2754"/>
      <c r="AA26" s="2754"/>
      <c r="AB26" s="2754"/>
      <c r="AC26" s="2754">
        <f>((((ROUNDDOWN($BE$9/30,1))*40)))*-1</f>
        <v>0</v>
      </c>
      <c r="AD26" s="2754"/>
      <c r="AE26" s="2754"/>
      <c r="AF26" s="2754"/>
      <c r="AG26" s="515"/>
      <c r="AH26" s="512"/>
      <c r="AI26" s="514"/>
      <c r="AJ26" s="2772" t="s">
        <v>937</v>
      </c>
      <c r="AK26" s="2772"/>
      <c r="AL26" s="2772"/>
      <c r="AM26" s="2772"/>
      <c r="AN26" s="2772"/>
      <c r="AO26" s="2754">
        <f>(ROUNDDOWN(AS26/40,1))</f>
        <v>0</v>
      </c>
      <c r="AP26" s="2754"/>
      <c r="AQ26" s="2754"/>
      <c r="AR26" s="2754"/>
      <c r="AS26" s="2754">
        <f>((((ROUNDDOWN($BE$9/7.5,1))*40)))*-1</f>
        <v>0</v>
      </c>
      <c r="AT26" s="2754"/>
      <c r="AU26" s="2754"/>
      <c r="AV26" s="2754"/>
      <c r="AW26" s="513"/>
      <c r="AX26" s="512"/>
      <c r="AY26" s="511"/>
      <c r="AZ26" s="2772" t="s">
        <v>937</v>
      </c>
      <c r="BA26" s="2772"/>
      <c r="BB26" s="2772"/>
      <c r="BC26" s="2772"/>
      <c r="BD26" s="2772"/>
      <c r="BE26" s="2754">
        <f>(ROUNDDOWN(BI26/40,1))</f>
        <v>0</v>
      </c>
      <c r="BF26" s="2754"/>
      <c r="BG26" s="2754"/>
      <c r="BH26" s="2754"/>
      <c r="BI26" s="2755">
        <f>((((ROUNDDOWN($BE$9/20,1))*40)))*-1</f>
        <v>0</v>
      </c>
      <c r="BJ26" s="2756"/>
      <c r="BK26" s="2756"/>
      <c r="BL26" s="2757"/>
      <c r="BM26" s="504"/>
      <c r="BN26" s="493"/>
      <c r="BO26" s="484"/>
      <c r="BQ26" s="477"/>
      <c r="BR26" s="476"/>
      <c r="BS26" s="476"/>
      <c r="BT26" s="471"/>
      <c r="BU26" s="471"/>
      <c r="BV26" s="516"/>
      <c r="BW26" s="516"/>
      <c r="BX26" s="516"/>
      <c r="BY26" s="516"/>
      <c r="CA26" s="516"/>
      <c r="CB26" s="516"/>
      <c r="CC26" s="516"/>
      <c r="CD26" s="516"/>
      <c r="CF26" s="516"/>
      <c r="CG26" s="516"/>
      <c r="CH26" s="516"/>
      <c r="CI26" s="516"/>
      <c r="CK26" s="516"/>
      <c r="CL26" s="516"/>
      <c r="CM26" s="516"/>
      <c r="CN26" s="516"/>
    </row>
    <row r="27" spans="2:92" ht="21" customHeight="1" x14ac:dyDescent="0.15">
      <c r="B27" s="503"/>
      <c r="C27" s="509"/>
      <c r="D27" s="2751" t="s">
        <v>936</v>
      </c>
      <c r="E27" s="2752"/>
      <c r="F27" s="2752"/>
      <c r="G27" s="2752"/>
      <c r="H27" s="2753"/>
      <c r="I27" s="2754">
        <f>(ROUNDDOWN(M27/40,1))</f>
        <v>0</v>
      </c>
      <c r="J27" s="2754"/>
      <c r="K27" s="2754"/>
      <c r="L27" s="2754"/>
      <c r="M27" s="2755">
        <f>($AL$17-$AI$17)*-1</f>
        <v>0</v>
      </c>
      <c r="N27" s="2756"/>
      <c r="O27" s="2756"/>
      <c r="P27" s="2757"/>
      <c r="Q27" s="4"/>
      <c r="R27" s="512"/>
      <c r="S27" s="512"/>
      <c r="T27" s="2751" t="s">
        <v>936</v>
      </c>
      <c r="U27" s="2752"/>
      <c r="V27" s="2752"/>
      <c r="W27" s="2752"/>
      <c r="X27" s="2753"/>
      <c r="Y27" s="2754">
        <f>(ROUNDDOWN(AC27/40,1))</f>
        <v>0</v>
      </c>
      <c r="Z27" s="2754"/>
      <c r="AA27" s="2754"/>
      <c r="AB27" s="2754"/>
      <c r="AC27" s="2755">
        <f>($AL$17-$AI$17)*-1</f>
        <v>0</v>
      </c>
      <c r="AD27" s="2756"/>
      <c r="AE27" s="2756"/>
      <c r="AF27" s="2757"/>
      <c r="AG27" s="515"/>
      <c r="AH27" s="512"/>
      <c r="AI27" s="514"/>
      <c r="AJ27" s="2751" t="s">
        <v>936</v>
      </c>
      <c r="AK27" s="2752"/>
      <c r="AL27" s="2752"/>
      <c r="AM27" s="2752"/>
      <c r="AN27" s="2753"/>
      <c r="AO27" s="2754">
        <f>(ROUNDDOWN(AS27/40,1))</f>
        <v>0</v>
      </c>
      <c r="AP27" s="2754"/>
      <c r="AQ27" s="2754"/>
      <c r="AR27" s="2754"/>
      <c r="AS27" s="2755">
        <f>($AL$17-$AI$17)*-1</f>
        <v>0</v>
      </c>
      <c r="AT27" s="2756"/>
      <c r="AU27" s="2756"/>
      <c r="AV27" s="2757"/>
      <c r="AW27" s="513"/>
      <c r="AX27" s="512"/>
      <c r="AY27" s="511"/>
      <c r="AZ27" s="2751" t="s">
        <v>936</v>
      </c>
      <c r="BA27" s="2752"/>
      <c r="BB27" s="2752"/>
      <c r="BC27" s="2752"/>
      <c r="BD27" s="2753"/>
      <c r="BE27" s="2754">
        <f>(ROUNDDOWN(BI27/40,1))</f>
        <v>0</v>
      </c>
      <c r="BF27" s="2754"/>
      <c r="BG27" s="2754"/>
      <c r="BH27" s="2754"/>
      <c r="BI27" s="2755">
        <f>($AL$17-$AI$17)*-1</f>
        <v>0</v>
      </c>
      <c r="BJ27" s="2756"/>
      <c r="BK27" s="2756"/>
      <c r="BL27" s="2757"/>
      <c r="BM27" s="504"/>
      <c r="BN27" s="493"/>
      <c r="BO27" s="484"/>
      <c r="BQ27" s="477"/>
      <c r="BR27" s="476"/>
      <c r="BS27" s="476"/>
      <c r="BT27" s="471"/>
      <c r="BU27" s="471"/>
      <c r="BV27" s="516"/>
      <c r="BW27" s="516"/>
      <c r="BX27" s="516"/>
      <c r="BY27" s="516"/>
      <c r="CA27" s="516"/>
      <c r="CB27" s="516"/>
      <c r="CC27" s="516"/>
      <c r="CD27" s="516"/>
      <c r="CF27" s="516"/>
      <c r="CG27" s="516"/>
      <c r="CH27" s="516"/>
      <c r="CI27" s="516"/>
      <c r="CK27" s="516"/>
      <c r="CL27" s="516"/>
      <c r="CM27" s="516"/>
      <c r="CN27" s="516"/>
    </row>
    <row r="28" spans="2:92" ht="21" customHeight="1" thickBot="1" x14ac:dyDescent="0.2">
      <c r="B28" s="503"/>
      <c r="C28" s="509"/>
      <c r="D28" s="2758" t="s">
        <v>935</v>
      </c>
      <c r="E28" s="2758"/>
      <c r="F28" s="2758"/>
      <c r="G28" s="2758"/>
      <c r="H28" s="2758"/>
      <c r="I28" s="2759">
        <f>(ROUNDDOWN(M28/40,1))</f>
        <v>0</v>
      </c>
      <c r="J28" s="2759"/>
      <c r="K28" s="2759"/>
      <c r="L28" s="2759"/>
      <c r="M28" s="2760">
        <f>$BB$73</f>
        <v>0</v>
      </c>
      <c r="N28" s="2761"/>
      <c r="O28" s="2761"/>
      <c r="P28" s="2762"/>
      <c r="Q28" s="4"/>
      <c r="R28" s="512"/>
      <c r="S28" s="512"/>
      <c r="T28" s="2758" t="s">
        <v>935</v>
      </c>
      <c r="U28" s="2758"/>
      <c r="V28" s="2758"/>
      <c r="W28" s="2758"/>
      <c r="X28" s="2758"/>
      <c r="Y28" s="2759">
        <f>(ROUNDDOWN(AC28/40,1))</f>
        <v>0</v>
      </c>
      <c r="Z28" s="2759"/>
      <c r="AA28" s="2759"/>
      <c r="AB28" s="2759"/>
      <c r="AC28" s="2760">
        <f>$BB$73</f>
        <v>0</v>
      </c>
      <c r="AD28" s="2761"/>
      <c r="AE28" s="2761"/>
      <c r="AF28" s="2762"/>
      <c r="AG28" s="515"/>
      <c r="AH28" s="512"/>
      <c r="AI28" s="514"/>
      <c r="AJ28" s="2758" t="s">
        <v>935</v>
      </c>
      <c r="AK28" s="2758"/>
      <c r="AL28" s="2758"/>
      <c r="AM28" s="2758"/>
      <c r="AN28" s="2758"/>
      <c r="AO28" s="2759">
        <f>(ROUNDDOWN(AS28/40,1))</f>
        <v>0</v>
      </c>
      <c r="AP28" s="2759"/>
      <c r="AQ28" s="2759"/>
      <c r="AR28" s="2759"/>
      <c r="AS28" s="2760">
        <f>$BB$73</f>
        <v>0</v>
      </c>
      <c r="AT28" s="2761"/>
      <c r="AU28" s="2761"/>
      <c r="AV28" s="2762"/>
      <c r="AW28" s="513"/>
      <c r="AX28" s="512"/>
      <c r="AY28" s="511"/>
      <c r="AZ28" s="2758" t="s">
        <v>935</v>
      </c>
      <c r="BA28" s="2758"/>
      <c r="BB28" s="2758"/>
      <c r="BC28" s="2758"/>
      <c r="BD28" s="2758"/>
      <c r="BE28" s="2763">
        <f>(ROUNDDOWN(BI28/40,1))</f>
        <v>0</v>
      </c>
      <c r="BF28" s="2763"/>
      <c r="BG28" s="2763"/>
      <c r="BH28" s="2763"/>
      <c r="BI28" s="2760">
        <f>$BB$73</f>
        <v>0</v>
      </c>
      <c r="BJ28" s="2761"/>
      <c r="BK28" s="2761"/>
      <c r="BL28" s="2762"/>
      <c r="BM28" s="504"/>
      <c r="BN28" s="493"/>
      <c r="BO28" s="484"/>
      <c r="BV28" s="513"/>
      <c r="BW28" s="513"/>
      <c r="BX28" s="513"/>
      <c r="BY28" s="513"/>
      <c r="CA28" s="513"/>
      <c r="CB28" s="513"/>
      <c r="CC28" s="513"/>
      <c r="CD28" s="513"/>
      <c r="CF28" s="513"/>
      <c r="CG28" s="513"/>
      <c r="CH28" s="513"/>
      <c r="CI28" s="513"/>
      <c r="CK28" s="513"/>
      <c r="CL28" s="513"/>
      <c r="CM28" s="513"/>
      <c r="CN28" s="513"/>
    </row>
    <row r="29" spans="2:92" ht="30.75" customHeight="1" thickTop="1" x14ac:dyDescent="0.15">
      <c r="B29" s="503"/>
      <c r="C29" s="509"/>
      <c r="D29" s="2748" t="s">
        <v>934</v>
      </c>
      <c r="E29" s="2749"/>
      <c r="F29" s="2749"/>
      <c r="G29" s="2749"/>
      <c r="H29" s="2749"/>
      <c r="I29" s="2747">
        <f>SUM(I26:L28)</f>
        <v>0</v>
      </c>
      <c r="J29" s="2747"/>
      <c r="K29" s="2747"/>
      <c r="L29" s="2747"/>
      <c r="M29" s="2747">
        <f>SUM(M26:P28)</f>
        <v>0</v>
      </c>
      <c r="N29" s="2747"/>
      <c r="O29" s="2747"/>
      <c r="P29" s="2747"/>
      <c r="Q29" s="512"/>
      <c r="R29" s="512"/>
      <c r="S29" s="512"/>
      <c r="T29" s="2748" t="s">
        <v>934</v>
      </c>
      <c r="U29" s="2749"/>
      <c r="V29" s="2749"/>
      <c r="W29" s="2749"/>
      <c r="X29" s="2749"/>
      <c r="Y29" s="2747">
        <f>SUM(Y26:AB28)</f>
        <v>0</v>
      </c>
      <c r="Z29" s="2747"/>
      <c r="AA29" s="2747"/>
      <c r="AB29" s="2747"/>
      <c r="AC29" s="2747">
        <f>SUM(AC26:AF28)</f>
        <v>0</v>
      </c>
      <c r="AD29" s="2747"/>
      <c r="AE29" s="2747"/>
      <c r="AF29" s="2747"/>
      <c r="AG29" s="515"/>
      <c r="AH29" s="512"/>
      <c r="AI29" s="514"/>
      <c r="AJ29" s="2748" t="s">
        <v>933</v>
      </c>
      <c r="AK29" s="2749"/>
      <c r="AL29" s="2749"/>
      <c r="AM29" s="2749"/>
      <c r="AN29" s="2749"/>
      <c r="AO29" s="2750">
        <f>SUM(AO26:AR28)</f>
        <v>0</v>
      </c>
      <c r="AP29" s="2750"/>
      <c r="AQ29" s="2750"/>
      <c r="AR29" s="2750"/>
      <c r="AS29" s="2747">
        <f>SUM(AS26:AV28)</f>
        <v>0</v>
      </c>
      <c r="AT29" s="2747"/>
      <c r="AU29" s="2747"/>
      <c r="AV29" s="2747"/>
      <c r="AW29" s="513"/>
      <c r="AX29" s="512"/>
      <c r="AY29" s="511"/>
      <c r="AZ29" s="2748" t="s">
        <v>933</v>
      </c>
      <c r="BA29" s="2749"/>
      <c r="BB29" s="2749"/>
      <c r="BC29" s="2749"/>
      <c r="BD29" s="2749"/>
      <c r="BE29" s="2750">
        <f>SUM(BE26:BH28)</f>
        <v>0</v>
      </c>
      <c r="BF29" s="2750"/>
      <c r="BG29" s="2750"/>
      <c r="BH29" s="2750"/>
      <c r="BI29" s="2747">
        <f>SUM(BI26:BL28)</f>
        <v>0</v>
      </c>
      <c r="BJ29" s="2747"/>
      <c r="BK29" s="2747"/>
      <c r="BL29" s="2747"/>
      <c r="BM29" s="504"/>
      <c r="BN29" s="493"/>
      <c r="BO29" s="484"/>
      <c r="BQ29" s="477"/>
      <c r="BR29" s="476"/>
      <c r="BS29" s="476"/>
      <c r="BT29" s="471"/>
      <c r="BU29" s="471"/>
      <c r="BV29" s="510"/>
      <c r="BW29" s="510"/>
      <c r="BX29" s="510"/>
      <c r="BY29" s="510"/>
      <c r="CA29" s="510"/>
      <c r="CB29" s="510"/>
      <c r="CC29" s="510"/>
      <c r="CD29" s="510"/>
      <c r="CF29" s="510"/>
      <c r="CG29" s="510"/>
      <c r="CH29" s="510"/>
      <c r="CI29" s="510"/>
      <c r="CK29" s="510"/>
      <c r="CL29" s="510"/>
      <c r="CM29" s="510"/>
      <c r="CN29" s="510"/>
    </row>
    <row r="30" spans="2:92" ht="20.25" customHeight="1" x14ac:dyDescent="0.15">
      <c r="B30" s="503"/>
      <c r="C30" s="509"/>
      <c r="D30" s="506"/>
      <c r="E30" s="506"/>
      <c r="F30" s="506"/>
      <c r="G30" s="506"/>
      <c r="H30" s="506"/>
      <c r="I30" s="505"/>
      <c r="J30" s="505"/>
      <c r="K30" s="505"/>
      <c r="L30" s="505"/>
      <c r="M30" s="505"/>
      <c r="N30" s="505"/>
      <c r="O30" s="505"/>
      <c r="P30" s="505"/>
      <c r="Q30" s="79"/>
      <c r="R30" s="79"/>
      <c r="S30" s="79"/>
      <c r="T30" s="506"/>
      <c r="U30" s="506"/>
      <c r="V30" s="506"/>
      <c r="W30" s="506"/>
      <c r="X30" s="506"/>
      <c r="Y30" s="505"/>
      <c r="Z30" s="505"/>
      <c r="AA30" s="505"/>
      <c r="AB30" s="505"/>
      <c r="AC30" s="505"/>
      <c r="AD30" s="505"/>
      <c r="AE30" s="505"/>
      <c r="AF30" s="505"/>
      <c r="AG30" s="301"/>
      <c r="AH30" s="79"/>
      <c r="AI30" s="300"/>
      <c r="AJ30" s="506"/>
      <c r="AK30" s="506"/>
      <c r="AL30" s="506"/>
      <c r="AM30" s="506"/>
      <c r="AN30" s="506"/>
      <c r="AO30" s="505"/>
      <c r="AP30" s="505"/>
      <c r="AQ30" s="505"/>
      <c r="AR30" s="505"/>
      <c r="AS30" s="505"/>
      <c r="AT30" s="505"/>
      <c r="AU30" s="505"/>
      <c r="AV30" s="505"/>
      <c r="AW30" s="508"/>
      <c r="AX30" s="79"/>
      <c r="AY30" s="507"/>
      <c r="AZ30" s="506"/>
      <c r="BA30" s="506"/>
      <c r="BB30" s="506"/>
      <c r="BC30" s="506"/>
      <c r="BD30" s="506"/>
      <c r="BE30" s="505"/>
      <c r="BF30" s="505"/>
      <c r="BG30" s="505"/>
      <c r="BH30" s="505"/>
      <c r="BI30" s="505"/>
      <c r="BJ30" s="505"/>
      <c r="BK30" s="505"/>
      <c r="BL30" s="505"/>
      <c r="BM30" s="504"/>
      <c r="BN30" s="493"/>
      <c r="BO30" s="484"/>
      <c r="BQ30" s="477"/>
      <c r="BR30" s="476"/>
      <c r="BS30" s="476"/>
      <c r="BT30" s="471"/>
      <c r="BU30" s="471"/>
      <c r="BX30" s="484"/>
    </row>
    <row r="31" spans="2:92" ht="20.25" customHeight="1" x14ac:dyDescent="0.15">
      <c r="B31" s="503"/>
      <c r="C31" s="509"/>
      <c r="D31" s="506"/>
      <c r="E31" s="506"/>
      <c r="F31" s="506"/>
      <c r="G31" s="506"/>
      <c r="H31" s="506"/>
      <c r="I31" s="505"/>
      <c r="J31" s="505"/>
      <c r="K31" s="2720" t="s">
        <v>932</v>
      </c>
      <c r="L31" s="2721"/>
      <c r="M31" s="2721"/>
      <c r="N31" s="2723" t="str">
        <f>IF(OR($BE$9&gt;0,),IF(AND(OR($D$5="○",$D$6="○"),$I$29&gt;=0),"可",IF(AND(OR($D$5="○",$D$6="○"),$I$29&lt;0),"不可","")),"")</f>
        <v/>
      </c>
      <c r="O31" s="2724"/>
      <c r="P31" s="2725"/>
      <c r="Q31" s="79"/>
      <c r="R31" s="79"/>
      <c r="S31" s="79"/>
      <c r="T31" s="506"/>
      <c r="U31" s="506"/>
      <c r="V31" s="506"/>
      <c r="W31" s="506"/>
      <c r="X31" s="506"/>
      <c r="Y31" s="505"/>
      <c r="Z31" s="505"/>
      <c r="AA31" s="2720" t="s">
        <v>931</v>
      </c>
      <c r="AB31" s="2721"/>
      <c r="AC31" s="2722"/>
      <c r="AD31" s="2723" t="str">
        <f>IF(OR($BE$9&gt;0,),IF(AND(OR($D$5="○",$D$6="○"),$Y$29&gt;=0),"可",IF(AND(OR($D$5="○",$D$6="○"),$Y$29&lt;0),"不可","")),"")</f>
        <v/>
      </c>
      <c r="AE31" s="2724"/>
      <c r="AF31" s="2725"/>
      <c r="AG31" s="301"/>
      <c r="AH31" s="79"/>
      <c r="AI31" s="300"/>
      <c r="AJ31" s="506"/>
      <c r="AK31" s="506"/>
      <c r="AL31" s="506"/>
      <c r="AM31" s="506"/>
      <c r="AN31" s="506"/>
      <c r="AO31" s="505"/>
      <c r="AP31" s="505"/>
      <c r="AQ31" s="2720" t="s">
        <v>930</v>
      </c>
      <c r="AR31" s="2721"/>
      <c r="AS31" s="2722"/>
      <c r="AT31" s="2723" t="str">
        <f>IF(OR($BE$9&gt;0,),IF(AND(OR($D$7="○"),$AO$29&gt;=0),"可",IF(AND(OR($D$7="○"),$AO$29&lt;0),"不可","")),"")</f>
        <v/>
      </c>
      <c r="AU31" s="2724"/>
      <c r="AV31" s="2725"/>
      <c r="AW31" s="508"/>
      <c r="AX31" s="79"/>
      <c r="AY31" s="507"/>
      <c r="AZ31" s="506"/>
      <c r="BA31" s="506"/>
      <c r="BB31" s="506"/>
      <c r="BC31" s="506"/>
      <c r="BD31" s="506"/>
      <c r="BE31" s="505"/>
      <c r="BF31" s="505"/>
      <c r="BG31" s="2720" t="s">
        <v>929</v>
      </c>
      <c r="BH31" s="2721"/>
      <c r="BI31" s="2722"/>
      <c r="BJ31" s="2723" t="str">
        <f>IF(OR($BE$9&gt;0,),IF(AND(OR($D$7="○"),$BE$29&gt;=0),"可",IF(AND(OR($D$7="○"),$BE$29&lt;0),"不可","")),"")</f>
        <v/>
      </c>
      <c r="BK31" s="2724"/>
      <c r="BL31" s="2725"/>
      <c r="BM31" s="504"/>
      <c r="BN31" s="493"/>
      <c r="BO31" s="484"/>
      <c r="BQ31" s="477"/>
      <c r="BR31" s="476"/>
      <c r="BS31" s="476"/>
      <c r="BT31" s="471"/>
      <c r="BU31" s="471"/>
      <c r="BX31" s="484"/>
    </row>
    <row r="32" spans="2:92" ht="20.25" customHeight="1" x14ac:dyDescent="0.15">
      <c r="B32" s="503"/>
      <c r="C32" s="502"/>
      <c r="D32" s="496"/>
      <c r="E32" s="496"/>
      <c r="F32" s="496"/>
      <c r="G32" s="496"/>
      <c r="H32" s="496"/>
      <c r="I32" s="495"/>
      <c r="J32" s="495"/>
      <c r="K32" s="495"/>
      <c r="L32" s="495"/>
      <c r="M32" s="495"/>
      <c r="N32" s="495"/>
      <c r="O32" s="495"/>
      <c r="P32" s="495"/>
      <c r="Q32" s="498"/>
      <c r="R32" s="498"/>
      <c r="S32" s="498"/>
      <c r="T32" s="496"/>
      <c r="U32" s="496"/>
      <c r="V32" s="496"/>
      <c r="W32" s="496"/>
      <c r="X32" s="496"/>
      <c r="Y32" s="495"/>
      <c r="Z32" s="495"/>
      <c r="AA32" s="495"/>
      <c r="AB32" s="495"/>
      <c r="AC32" s="495"/>
      <c r="AD32" s="495"/>
      <c r="AE32" s="495"/>
      <c r="AF32" s="495"/>
      <c r="AG32" s="501"/>
      <c r="AH32" s="79"/>
      <c r="AI32" s="500"/>
      <c r="AJ32" s="496"/>
      <c r="AK32" s="496"/>
      <c r="AL32" s="496"/>
      <c r="AM32" s="496"/>
      <c r="AN32" s="496"/>
      <c r="AO32" s="495"/>
      <c r="AP32" s="495"/>
      <c r="AQ32" s="495"/>
      <c r="AR32" s="495"/>
      <c r="AS32" s="495"/>
      <c r="AT32" s="495"/>
      <c r="AU32" s="495"/>
      <c r="AV32" s="495"/>
      <c r="AW32" s="499"/>
      <c r="AX32" s="498"/>
      <c r="AY32" s="497"/>
      <c r="AZ32" s="496"/>
      <c r="BA32" s="496"/>
      <c r="BB32" s="496"/>
      <c r="BC32" s="496"/>
      <c r="BD32" s="496"/>
      <c r="BE32" s="495"/>
      <c r="BF32" s="495"/>
      <c r="BG32" s="495"/>
      <c r="BH32" s="495"/>
      <c r="BI32" s="495"/>
      <c r="BJ32" s="495"/>
      <c r="BK32" s="495"/>
      <c r="BL32" s="495"/>
      <c r="BM32" s="494"/>
      <c r="BN32" s="493"/>
      <c r="BO32" s="484"/>
      <c r="BQ32" s="477"/>
      <c r="BR32" s="476"/>
      <c r="BS32" s="476"/>
      <c r="BT32" s="471"/>
      <c r="BU32" s="471"/>
      <c r="BX32" s="484"/>
    </row>
    <row r="33" spans="2:96" ht="20.25" customHeight="1" thickBot="1" x14ac:dyDescent="0.2">
      <c r="B33" s="492"/>
      <c r="C33" s="491"/>
      <c r="D33" s="488"/>
      <c r="E33" s="488"/>
      <c r="F33" s="488"/>
      <c r="G33" s="488"/>
      <c r="H33" s="488"/>
      <c r="I33" s="487"/>
      <c r="J33" s="487"/>
      <c r="K33" s="487"/>
      <c r="L33" s="487"/>
      <c r="M33" s="487"/>
      <c r="N33" s="487"/>
      <c r="O33" s="487"/>
      <c r="P33" s="487"/>
      <c r="Q33" s="86"/>
      <c r="R33" s="86"/>
      <c r="S33" s="86"/>
      <c r="T33" s="488"/>
      <c r="U33" s="488"/>
      <c r="V33" s="488"/>
      <c r="W33" s="488"/>
      <c r="X33" s="488"/>
      <c r="Y33" s="487"/>
      <c r="Z33" s="487"/>
      <c r="AA33" s="487"/>
      <c r="AB33" s="487"/>
      <c r="AC33" s="487"/>
      <c r="AD33" s="487"/>
      <c r="AE33" s="487"/>
      <c r="AF33" s="487"/>
      <c r="AG33" s="86"/>
      <c r="AH33" s="86"/>
      <c r="AI33" s="86"/>
      <c r="AJ33" s="488"/>
      <c r="AK33" s="488"/>
      <c r="AL33" s="488"/>
      <c r="AM33" s="488"/>
      <c r="AN33" s="488"/>
      <c r="AO33" s="487"/>
      <c r="AP33" s="487"/>
      <c r="AQ33" s="487"/>
      <c r="AR33" s="487"/>
      <c r="AS33" s="487"/>
      <c r="AT33" s="487"/>
      <c r="AU33" s="487"/>
      <c r="AV33" s="487"/>
      <c r="AW33" s="490"/>
      <c r="AX33" s="86"/>
      <c r="AY33" s="489"/>
      <c r="AZ33" s="488"/>
      <c r="BA33" s="488"/>
      <c r="BB33" s="488"/>
      <c r="BC33" s="488"/>
      <c r="BD33" s="488"/>
      <c r="BE33" s="487"/>
      <c r="BF33" s="487"/>
      <c r="BG33" s="487"/>
      <c r="BH33" s="487"/>
      <c r="BI33" s="487"/>
      <c r="BJ33" s="487"/>
      <c r="BK33" s="487"/>
      <c r="BL33" s="487"/>
      <c r="BM33" s="486"/>
      <c r="BN33" s="485"/>
      <c r="BO33" s="483"/>
      <c r="BQ33" s="477"/>
      <c r="BR33" s="476"/>
      <c r="BS33" s="476"/>
      <c r="BT33" s="471"/>
      <c r="BU33" s="471"/>
      <c r="BX33" s="484"/>
    </row>
    <row r="34" spans="2:96" ht="21" customHeight="1" thickBot="1" x14ac:dyDescent="0.2">
      <c r="B34" s="470" t="s">
        <v>928</v>
      </c>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387"/>
      <c r="BB34" s="80"/>
      <c r="BC34" s="387"/>
      <c r="BD34" s="387"/>
      <c r="BE34" s="80"/>
      <c r="BF34" s="387"/>
      <c r="BG34" s="80"/>
      <c r="BH34" s="80"/>
      <c r="BI34" s="80"/>
      <c r="BJ34" s="80"/>
      <c r="BK34" s="80"/>
      <c r="BL34" s="80"/>
      <c r="BM34" s="80"/>
      <c r="BN34" s="80"/>
      <c r="BO34" s="483"/>
      <c r="BQ34" s="477"/>
      <c r="BR34" s="476"/>
      <c r="BS34" s="476"/>
      <c r="BT34" s="471"/>
      <c r="BU34" s="471"/>
    </row>
    <row r="35" spans="2:96" ht="32.25" customHeight="1" thickBot="1" x14ac:dyDescent="0.2">
      <c r="B35" s="2599"/>
      <c r="C35" s="469"/>
      <c r="D35" s="2601" t="s">
        <v>154</v>
      </c>
      <c r="E35" s="2601"/>
      <c r="F35" s="2601"/>
      <c r="G35" s="2601"/>
      <c r="H35" s="2601"/>
      <c r="I35" s="2602"/>
      <c r="J35" s="1853" t="s">
        <v>316</v>
      </c>
      <c r="K35" s="1868"/>
      <c r="L35" s="1868"/>
      <c r="M35" s="1868"/>
      <c r="N35" s="1868"/>
      <c r="O35" s="1869"/>
      <c r="P35" s="2603" t="s">
        <v>79</v>
      </c>
      <c r="Q35" s="2601"/>
      <c r="R35" s="2601"/>
      <c r="S35" s="2601"/>
      <c r="T35" s="2601"/>
      <c r="U35" s="2601"/>
      <c r="V35" s="2604"/>
      <c r="W35" s="2606" t="s">
        <v>317</v>
      </c>
      <c r="X35" s="2591"/>
      <c r="Y35" s="2591"/>
      <c r="Z35" s="2591"/>
      <c r="AA35" s="2591"/>
      <c r="AB35" s="2591"/>
      <c r="AC35" s="2592"/>
      <c r="AD35" s="2606" t="s">
        <v>318</v>
      </c>
      <c r="AE35" s="2591"/>
      <c r="AF35" s="2591"/>
      <c r="AG35" s="2591"/>
      <c r="AH35" s="2591"/>
      <c r="AI35" s="2591"/>
      <c r="AJ35" s="2592"/>
      <c r="AK35" s="2606" t="s">
        <v>319</v>
      </c>
      <c r="AL35" s="2591"/>
      <c r="AM35" s="2591"/>
      <c r="AN35" s="2591"/>
      <c r="AO35" s="2591"/>
      <c r="AP35" s="2591"/>
      <c r="AQ35" s="2592"/>
      <c r="AR35" s="2599" t="s">
        <v>320</v>
      </c>
      <c r="AS35" s="2601"/>
      <c r="AT35" s="2601"/>
      <c r="AU35" s="2601"/>
      <c r="AV35" s="2601"/>
      <c r="AW35" s="2601"/>
      <c r="AX35" s="2604"/>
      <c r="AY35" s="1868" t="s">
        <v>321</v>
      </c>
      <c r="AZ35" s="1868"/>
      <c r="BA35" s="1869"/>
      <c r="BB35" s="1853" t="s">
        <v>322</v>
      </c>
      <c r="BC35" s="1868"/>
      <c r="BD35" s="1869"/>
      <c r="BE35" s="1853" t="s">
        <v>323</v>
      </c>
      <c r="BF35" s="1868"/>
      <c r="BG35" s="1868"/>
      <c r="BH35" s="1853" t="s">
        <v>923</v>
      </c>
      <c r="BI35" s="1868"/>
      <c r="BJ35" s="1868"/>
      <c r="BK35" s="2603" t="s">
        <v>324</v>
      </c>
      <c r="BL35" s="2601"/>
      <c r="BM35" s="2601"/>
      <c r="BN35" s="2604"/>
      <c r="BQ35" s="477"/>
      <c r="BR35" s="476"/>
      <c r="BS35" s="476"/>
      <c r="BT35" s="471"/>
      <c r="BU35" s="471"/>
    </row>
    <row r="36" spans="2:96" ht="32.25" customHeight="1" thickBot="1" x14ac:dyDescent="0.2">
      <c r="B36" s="2600"/>
      <c r="C36" s="468"/>
      <c r="D36" s="1803"/>
      <c r="E36" s="1803"/>
      <c r="F36" s="1803"/>
      <c r="G36" s="1803"/>
      <c r="H36" s="1803"/>
      <c r="I36" s="1804"/>
      <c r="J36" s="1870"/>
      <c r="K36" s="1871"/>
      <c r="L36" s="1871"/>
      <c r="M36" s="1871"/>
      <c r="N36" s="1871"/>
      <c r="O36" s="1872"/>
      <c r="P36" s="2735"/>
      <c r="Q36" s="2736"/>
      <c r="R36" s="2736"/>
      <c r="S36" s="2736"/>
      <c r="T36" s="2736"/>
      <c r="U36" s="2736"/>
      <c r="V36" s="2737"/>
      <c r="W36" s="467" t="s">
        <v>325</v>
      </c>
      <c r="X36" s="466" t="s">
        <v>326</v>
      </c>
      <c r="Y36" s="466" t="s">
        <v>327</v>
      </c>
      <c r="Z36" s="466" t="s">
        <v>328</v>
      </c>
      <c r="AA36" s="466" t="s">
        <v>329</v>
      </c>
      <c r="AB36" s="466" t="s">
        <v>330</v>
      </c>
      <c r="AC36" s="465" t="s">
        <v>331</v>
      </c>
      <c r="AD36" s="467" t="s">
        <v>325</v>
      </c>
      <c r="AE36" s="466" t="s">
        <v>326</v>
      </c>
      <c r="AF36" s="466" t="s">
        <v>327</v>
      </c>
      <c r="AG36" s="466" t="s">
        <v>328</v>
      </c>
      <c r="AH36" s="466" t="s">
        <v>329</v>
      </c>
      <c r="AI36" s="466" t="s">
        <v>330</v>
      </c>
      <c r="AJ36" s="465" t="s">
        <v>331</v>
      </c>
      <c r="AK36" s="467" t="s">
        <v>325</v>
      </c>
      <c r="AL36" s="466" t="s">
        <v>326</v>
      </c>
      <c r="AM36" s="466" t="s">
        <v>327</v>
      </c>
      <c r="AN36" s="466" t="s">
        <v>328</v>
      </c>
      <c r="AO36" s="466" t="s">
        <v>329</v>
      </c>
      <c r="AP36" s="466" t="s">
        <v>330</v>
      </c>
      <c r="AQ36" s="465" t="s">
        <v>331</v>
      </c>
      <c r="AR36" s="464" t="s">
        <v>325</v>
      </c>
      <c r="AS36" s="463" t="s">
        <v>326</v>
      </c>
      <c r="AT36" s="463" t="s">
        <v>327</v>
      </c>
      <c r="AU36" s="463" t="s">
        <v>328</v>
      </c>
      <c r="AV36" s="463" t="s">
        <v>329</v>
      </c>
      <c r="AW36" s="463" t="s">
        <v>330</v>
      </c>
      <c r="AX36" s="482" t="s">
        <v>331</v>
      </c>
      <c r="AY36" s="1871"/>
      <c r="AZ36" s="1871"/>
      <c r="BA36" s="1872"/>
      <c r="BB36" s="1870"/>
      <c r="BC36" s="1871"/>
      <c r="BD36" s="1872"/>
      <c r="BE36" s="1870"/>
      <c r="BF36" s="1871"/>
      <c r="BG36" s="1871"/>
      <c r="BH36" s="1870"/>
      <c r="BI36" s="1871"/>
      <c r="BJ36" s="1871"/>
      <c r="BK36" s="1802"/>
      <c r="BL36" s="1803"/>
      <c r="BM36" s="1803"/>
      <c r="BN36" s="2605"/>
      <c r="BQ36" s="477"/>
      <c r="BR36" s="476"/>
      <c r="BS36" s="476"/>
      <c r="BT36" s="471"/>
      <c r="BU36" s="471"/>
    </row>
    <row r="37" spans="2:96" ht="21" customHeight="1" thickBot="1" x14ac:dyDescent="0.2">
      <c r="B37" s="2742" t="s">
        <v>927</v>
      </c>
      <c r="C37" s="481"/>
      <c r="D37" s="2733"/>
      <c r="E37" s="2733"/>
      <c r="F37" s="2733"/>
      <c r="G37" s="2733"/>
      <c r="H37" s="2733"/>
      <c r="I37" s="2734"/>
      <c r="J37" s="2744"/>
      <c r="K37" s="2733"/>
      <c r="L37" s="2734"/>
      <c r="M37" s="2744"/>
      <c r="N37" s="2733"/>
      <c r="O37" s="2734"/>
      <c r="P37" s="2745"/>
      <c r="Q37" s="2630"/>
      <c r="R37" s="2630"/>
      <c r="S37" s="2630"/>
      <c r="T37" s="2630"/>
      <c r="U37" s="2630"/>
      <c r="V37" s="2631"/>
      <c r="W37" s="480"/>
      <c r="X37" s="479"/>
      <c r="Y37" s="479"/>
      <c r="Z37" s="479"/>
      <c r="AA37" s="479"/>
      <c r="AB37" s="479"/>
      <c r="AC37" s="478"/>
      <c r="AD37" s="480"/>
      <c r="AE37" s="479"/>
      <c r="AF37" s="479"/>
      <c r="AG37" s="479"/>
      <c r="AH37" s="479"/>
      <c r="AI37" s="479"/>
      <c r="AJ37" s="478"/>
      <c r="AK37" s="480"/>
      <c r="AL37" s="479"/>
      <c r="AM37" s="479"/>
      <c r="AN37" s="479"/>
      <c r="AO37" s="479"/>
      <c r="AP37" s="479"/>
      <c r="AQ37" s="478"/>
      <c r="AR37" s="480"/>
      <c r="AS37" s="479"/>
      <c r="AT37" s="479"/>
      <c r="AU37" s="479"/>
      <c r="AV37" s="479"/>
      <c r="AW37" s="479"/>
      <c r="AX37" s="478"/>
      <c r="AY37" s="2554">
        <f t="shared" ref="AY37:AY57" si="0">SUM(W37:AX37)</f>
        <v>0</v>
      </c>
      <c r="AZ37" s="2554"/>
      <c r="BA37" s="2615"/>
      <c r="BB37" s="2728">
        <f t="shared" ref="BB37:BB57" si="1">AY37/4</f>
        <v>0</v>
      </c>
      <c r="BC37" s="2729"/>
      <c r="BD37" s="2730"/>
      <c r="BE37" s="2731"/>
      <c r="BF37" s="2732"/>
      <c r="BG37" s="2732"/>
      <c r="BH37" s="2731"/>
      <c r="BI37" s="2732"/>
      <c r="BJ37" s="2732"/>
      <c r="BK37" s="2699"/>
      <c r="BL37" s="2700"/>
      <c r="BM37" s="2700"/>
      <c r="BN37" s="2701"/>
      <c r="BQ37" s="477"/>
      <c r="BR37" s="476"/>
      <c r="BS37" s="476"/>
      <c r="BT37" s="471"/>
      <c r="BU37" s="471"/>
    </row>
    <row r="38" spans="2:96" ht="21" customHeight="1" x14ac:dyDescent="0.15">
      <c r="B38" s="2587"/>
      <c r="C38" s="2702" t="s">
        <v>926</v>
      </c>
      <c r="D38" s="2704"/>
      <c r="E38" s="2704"/>
      <c r="F38" s="2704"/>
      <c r="G38" s="2704"/>
      <c r="H38" s="2704"/>
      <c r="I38" s="2645"/>
      <c r="J38" s="2705"/>
      <c r="K38" s="2704"/>
      <c r="L38" s="2645"/>
      <c r="M38" s="2705"/>
      <c r="N38" s="2704"/>
      <c r="O38" s="2645"/>
      <c r="P38" s="2646"/>
      <c r="Q38" s="2647"/>
      <c r="R38" s="2647"/>
      <c r="S38" s="2647"/>
      <c r="T38" s="2647"/>
      <c r="U38" s="2647"/>
      <c r="V38" s="2648"/>
      <c r="W38" s="460"/>
      <c r="X38" s="459"/>
      <c r="Y38" s="459"/>
      <c r="Z38" s="459"/>
      <c r="AA38" s="459"/>
      <c r="AB38" s="459"/>
      <c r="AC38" s="458"/>
      <c r="AD38" s="460"/>
      <c r="AE38" s="459"/>
      <c r="AF38" s="459"/>
      <c r="AG38" s="459"/>
      <c r="AH38" s="459"/>
      <c r="AI38" s="459"/>
      <c r="AJ38" s="458"/>
      <c r="AK38" s="460"/>
      <c r="AL38" s="459"/>
      <c r="AM38" s="459"/>
      <c r="AN38" s="459"/>
      <c r="AO38" s="459"/>
      <c r="AP38" s="459"/>
      <c r="AQ38" s="458"/>
      <c r="AR38" s="460"/>
      <c r="AS38" s="459"/>
      <c r="AT38" s="459"/>
      <c r="AU38" s="459"/>
      <c r="AV38" s="459"/>
      <c r="AW38" s="459"/>
      <c r="AX38" s="458"/>
      <c r="AY38" s="2706">
        <f t="shared" si="0"/>
        <v>0</v>
      </c>
      <c r="AZ38" s="2706"/>
      <c r="BA38" s="2707"/>
      <c r="BB38" s="2708">
        <f t="shared" si="1"/>
        <v>0</v>
      </c>
      <c r="BC38" s="2709"/>
      <c r="BD38" s="2710"/>
      <c r="BE38" s="2711"/>
      <c r="BF38" s="2712"/>
      <c r="BG38" s="2713"/>
      <c r="BH38" s="2711"/>
      <c r="BI38" s="2712"/>
      <c r="BJ38" s="2713"/>
      <c r="BK38" s="2687"/>
      <c r="BL38" s="2688"/>
      <c r="BM38" s="2688"/>
      <c r="BN38" s="2689"/>
      <c r="BO38" s="81"/>
    </row>
    <row r="39" spans="2:96" ht="21" customHeight="1" x14ac:dyDescent="0.15">
      <c r="B39" s="2587"/>
      <c r="C39" s="2703"/>
      <c r="D39" s="2714"/>
      <c r="E39" s="2714"/>
      <c r="F39" s="2714"/>
      <c r="G39" s="2714"/>
      <c r="H39" s="2714"/>
      <c r="I39" s="2635"/>
      <c r="J39" s="2715"/>
      <c r="K39" s="2714"/>
      <c r="L39" s="2635"/>
      <c r="M39" s="2715"/>
      <c r="N39" s="2714"/>
      <c r="O39" s="2635"/>
      <c r="P39" s="2612"/>
      <c r="Q39" s="2613"/>
      <c r="R39" s="2613"/>
      <c r="S39" s="2613"/>
      <c r="T39" s="2613"/>
      <c r="U39" s="2613"/>
      <c r="V39" s="2614"/>
      <c r="W39" s="452"/>
      <c r="X39" s="450"/>
      <c r="Y39" s="450"/>
      <c r="Z39" s="450"/>
      <c r="AA39" s="450"/>
      <c r="AB39" s="450"/>
      <c r="AC39" s="449"/>
      <c r="AD39" s="452"/>
      <c r="AE39" s="450"/>
      <c r="AF39" s="450"/>
      <c r="AG39" s="450"/>
      <c r="AH39" s="450"/>
      <c r="AI39" s="450"/>
      <c r="AJ39" s="449"/>
      <c r="AK39" s="452"/>
      <c r="AL39" s="450"/>
      <c r="AM39" s="450"/>
      <c r="AN39" s="450"/>
      <c r="AO39" s="450"/>
      <c r="AP39" s="450"/>
      <c r="AQ39" s="449"/>
      <c r="AR39" s="452"/>
      <c r="AS39" s="450"/>
      <c r="AT39" s="450"/>
      <c r="AU39" s="450"/>
      <c r="AV39" s="450"/>
      <c r="AW39" s="450"/>
      <c r="AX39" s="449"/>
      <c r="AY39" s="2716">
        <f t="shared" si="0"/>
        <v>0</v>
      </c>
      <c r="AZ39" s="2716"/>
      <c r="BA39" s="2636"/>
      <c r="BB39" s="2586">
        <f t="shared" si="1"/>
        <v>0</v>
      </c>
      <c r="BC39" s="2717"/>
      <c r="BD39" s="2718"/>
      <c r="BE39" s="2690"/>
      <c r="BF39" s="2691"/>
      <c r="BG39" s="2692"/>
      <c r="BH39" s="2690"/>
      <c r="BI39" s="2691"/>
      <c r="BJ39" s="2692"/>
      <c r="BK39" s="2662"/>
      <c r="BL39" s="2663"/>
      <c r="BM39" s="2663"/>
      <c r="BN39" s="2664"/>
      <c r="BO39" s="81"/>
    </row>
    <row r="40" spans="2:96" ht="21" customHeight="1" x14ac:dyDescent="0.15">
      <c r="B40" s="2587"/>
      <c r="C40" s="2703"/>
      <c r="D40" s="2714"/>
      <c r="E40" s="2714"/>
      <c r="F40" s="2714"/>
      <c r="G40" s="2714"/>
      <c r="H40" s="2714"/>
      <c r="I40" s="2635"/>
      <c r="J40" s="2715"/>
      <c r="K40" s="2714"/>
      <c r="L40" s="2635"/>
      <c r="M40" s="2715"/>
      <c r="N40" s="2714"/>
      <c r="O40" s="2635"/>
      <c r="P40" s="2612"/>
      <c r="Q40" s="2613"/>
      <c r="R40" s="2613"/>
      <c r="S40" s="2613"/>
      <c r="T40" s="2613"/>
      <c r="U40" s="2613"/>
      <c r="V40" s="2614"/>
      <c r="W40" s="452"/>
      <c r="X40" s="450"/>
      <c r="Y40" s="450"/>
      <c r="Z40" s="450"/>
      <c r="AA40" s="450"/>
      <c r="AB40" s="450"/>
      <c r="AC40" s="449"/>
      <c r="AD40" s="452"/>
      <c r="AE40" s="450"/>
      <c r="AF40" s="450"/>
      <c r="AG40" s="450"/>
      <c r="AH40" s="450"/>
      <c r="AI40" s="450"/>
      <c r="AJ40" s="449"/>
      <c r="AK40" s="452"/>
      <c r="AL40" s="450"/>
      <c r="AM40" s="450"/>
      <c r="AN40" s="450"/>
      <c r="AO40" s="450"/>
      <c r="AP40" s="450"/>
      <c r="AQ40" s="449"/>
      <c r="AR40" s="452"/>
      <c r="AS40" s="450"/>
      <c r="AT40" s="450"/>
      <c r="AU40" s="450"/>
      <c r="AV40" s="450"/>
      <c r="AW40" s="450"/>
      <c r="AX40" s="449"/>
      <c r="AY40" s="2716">
        <f t="shared" si="0"/>
        <v>0</v>
      </c>
      <c r="AZ40" s="2716"/>
      <c r="BA40" s="2636"/>
      <c r="BB40" s="2586">
        <f t="shared" si="1"/>
        <v>0</v>
      </c>
      <c r="BC40" s="2717"/>
      <c r="BD40" s="2718"/>
      <c r="BE40" s="2690"/>
      <c r="BF40" s="2691"/>
      <c r="BG40" s="2692"/>
      <c r="BH40" s="2690"/>
      <c r="BI40" s="2691"/>
      <c r="BJ40" s="2692"/>
      <c r="BK40" s="2662"/>
      <c r="BL40" s="2663"/>
      <c r="BM40" s="2663"/>
      <c r="BN40" s="2664"/>
      <c r="BO40" s="81"/>
    </row>
    <row r="41" spans="2:96" ht="21" customHeight="1" x14ac:dyDescent="0.15">
      <c r="B41" s="2587"/>
      <c r="C41" s="2703"/>
      <c r="D41" s="2714"/>
      <c r="E41" s="2714"/>
      <c r="F41" s="2714"/>
      <c r="G41" s="2714"/>
      <c r="H41" s="2714"/>
      <c r="I41" s="2635"/>
      <c r="J41" s="2715"/>
      <c r="K41" s="2714"/>
      <c r="L41" s="2635"/>
      <c r="M41" s="2715"/>
      <c r="N41" s="2714"/>
      <c r="O41" s="2635"/>
      <c r="P41" s="2612"/>
      <c r="Q41" s="2613"/>
      <c r="R41" s="2613"/>
      <c r="S41" s="2613"/>
      <c r="T41" s="2613"/>
      <c r="U41" s="2613"/>
      <c r="V41" s="2614"/>
      <c r="W41" s="452"/>
      <c r="X41" s="450"/>
      <c r="Y41" s="450"/>
      <c r="Z41" s="450"/>
      <c r="AA41" s="450"/>
      <c r="AB41" s="450"/>
      <c r="AC41" s="449"/>
      <c r="AD41" s="452"/>
      <c r="AE41" s="450"/>
      <c r="AF41" s="450"/>
      <c r="AG41" s="450"/>
      <c r="AH41" s="450"/>
      <c r="AI41" s="450"/>
      <c r="AJ41" s="449"/>
      <c r="AK41" s="452"/>
      <c r="AL41" s="450"/>
      <c r="AM41" s="450"/>
      <c r="AN41" s="450"/>
      <c r="AO41" s="450"/>
      <c r="AP41" s="450"/>
      <c r="AQ41" s="449"/>
      <c r="AR41" s="452"/>
      <c r="AS41" s="450"/>
      <c r="AT41" s="450"/>
      <c r="AU41" s="450"/>
      <c r="AV41" s="450"/>
      <c r="AW41" s="450"/>
      <c r="AX41" s="449"/>
      <c r="AY41" s="2716">
        <f t="shared" si="0"/>
        <v>0</v>
      </c>
      <c r="AZ41" s="2716"/>
      <c r="BA41" s="2636"/>
      <c r="BB41" s="2586">
        <f t="shared" si="1"/>
        <v>0</v>
      </c>
      <c r="BC41" s="2717"/>
      <c r="BD41" s="2718"/>
      <c r="BE41" s="2690"/>
      <c r="BF41" s="2691"/>
      <c r="BG41" s="2692"/>
      <c r="BH41" s="2690"/>
      <c r="BI41" s="2691"/>
      <c r="BJ41" s="2692"/>
      <c r="BK41" s="2662"/>
      <c r="BL41" s="2663"/>
      <c r="BM41" s="2663"/>
      <c r="BN41" s="2664"/>
      <c r="BO41" s="81"/>
      <c r="CC41" s="358"/>
      <c r="CD41" s="347"/>
      <c r="CE41" s="347"/>
      <c r="CF41" s="347"/>
      <c r="CG41" s="347"/>
      <c r="CH41" s="347"/>
      <c r="CI41" s="347"/>
      <c r="CJ41" s="347"/>
      <c r="CK41" s="347"/>
      <c r="CL41" s="347"/>
      <c r="CM41" s="347"/>
      <c r="CN41" s="347"/>
      <c r="CO41" s="347"/>
      <c r="CP41" s="347"/>
      <c r="CQ41" s="347"/>
      <c r="CR41" s="347"/>
    </row>
    <row r="42" spans="2:96" ht="21" customHeight="1" thickBot="1" x14ac:dyDescent="0.2">
      <c r="B42" s="2587"/>
      <c r="C42" s="2703"/>
      <c r="D42" s="2739"/>
      <c r="E42" s="2739"/>
      <c r="F42" s="2739"/>
      <c r="G42" s="2739"/>
      <c r="H42" s="2739"/>
      <c r="I42" s="2740"/>
      <c r="J42" s="2738"/>
      <c r="K42" s="2739"/>
      <c r="L42" s="2740"/>
      <c r="M42" s="2738"/>
      <c r="N42" s="2739"/>
      <c r="O42" s="2740"/>
      <c r="P42" s="2612"/>
      <c r="Q42" s="2613"/>
      <c r="R42" s="2613"/>
      <c r="S42" s="2613"/>
      <c r="T42" s="2613"/>
      <c r="U42" s="2613"/>
      <c r="V42" s="2614"/>
      <c r="W42" s="475"/>
      <c r="X42" s="474"/>
      <c r="Y42" s="474"/>
      <c r="Z42" s="474"/>
      <c r="AA42" s="474"/>
      <c r="AB42" s="474"/>
      <c r="AC42" s="473"/>
      <c r="AD42" s="475"/>
      <c r="AE42" s="474"/>
      <c r="AF42" s="474"/>
      <c r="AG42" s="474"/>
      <c r="AH42" s="474"/>
      <c r="AI42" s="474"/>
      <c r="AJ42" s="473"/>
      <c r="AK42" s="475"/>
      <c r="AL42" s="474"/>
      <c r="AM42" s="474"/>
      <c r="AN42" s="474"/>
      <c r="AO42" s="474"/>
      <c r="AP42" s="474"/>
      <c r="AQ42" s="473"/>
      <c r="AR42" s="475"/>
      <c r="AS42" s="474"/>
      <c r="AT42" s="474"/>
      <c r="AU42" s="474"/>
      <c r="AV42" s="474"/>
      <c r="AW42" s="474"/>
      <c r="AX42" s="473"/>
      <c r="AY42" s="2741">
        <f t="shared" si="0"/>
        <v>0</v>
      </c>
      <c r="AZ42" s="2741"/>
      <c r="BA42" s="2661"/>
      <c r="BB42" s="2566">
        <f t="shared" si="1"/>
        <v>0</v>
      </c>
      <c r="BC42" s="2726"/>
      <c r="BD42" s="2727"/>
      <c r="BE42" s="2693"/>
      <c r="BF42" s="2694"/>
      <c r="BG42" s="2695"/>
      <c r="BH42" s="2693"/>
      <c r="BI42" s="2694"/>
      <c r="BJ42" s="2695"/>
      <c r="BK42" s="2696"/>
      <c r="BL42" s="2697"/>
      <c r="BM42" s="2697"/>
      <c r="BN42" s="2698"/>
      <c r="BO42" s="81"/>
      <c r="CC42" s="347"/>
      <c r="CD42" s="347"/>
      <c r="CE42" s="2511"/>
      <c r="CF42" s="2511"/>
      <c r="CG42" s="2511"/>
      <c r="CH42" s="2511"/>
      <c r="CI42" s="2511"/>
      <c r="CJ42" s="2511"/>
      <c r="CK42" s="2671"/>
      <c r="CL42" s="2671"/>
      <c r="CM42" s="2671"/>
      <c r="CN42" s="2671"/>
      <c r="CO42" s="2671"/>
      <c r="CP42" s="471"/>
      <c r="CQ42" s="471"/>
      <c r="CR42" s="471"/>
    </row>
    <row r="43" spans="2:96" ht="21" customHeight="1" x14ac:dyDescent="0.15">
      <c r="B43" s="2587"/>
      <c r="C43" s="2588" t="s">
        <v>37</v>
      </c>
      <c r="D43" s="2589"/>
      <c r="E43" s="2590"/>
      <c r="F43" s="2590"/>
      <c r="G43" s="2590"/>
      <c r="H43" s="2590"/>
      <c r="I43" s="2590"/>
      <c r="J43" s="2590"/>
      <c r="K43" s="2590"/>
      <c r="L43" s="2590"/>
      <c r="M43" s="2590"/>
      <c r="N43" s="2590"/>
      <c r="O43" s="2590"/>
      <c r="P43" s="2646"/>
      <c r="Q43" s="2647"/>
      <c r="R43" s="2647"/>
      <c r="S43" s="2647"/>
      <c r="T43" s="2647"/>
      <c r="U43" s="2647"/>
      <c r="V43" s="2648"/>
      <c r="W43" s="460"/>
      <c r="X43" s="459"/>
      <c r="Y43" s="459"/>
      <c r="Z43" s="459"/>
      <c r="AA43" s="459"/>
      <c r="AB43" s="459"/>
      <c r="AC43" s="458"/>
      <c r="AD43" s="460"/>
      <c r="AE43" s="459"/>
      <c r="AF43" s="459"/>
      <c r="AG43" s="459"/>
      <c r="AH43" s="459"/>
      <c r="AI43" s="459"/>
      <c r="AJ43" s="458"/>
      <c r="AK43" s="460"/>
      <c r="AL43" s="459"/>
      <c r="AM43" s="459"/>
      <c r="AN43" s="459"/>
      <c r="AO43" s="459"/>
      <c r="AP43" s="459"/>
      <c r="AQ43" s="458"/>
      <c r="AR43" s="461"/>
      <c r="AS43" s="459"/>
      <c r="AT43" s="459"/>
      <c r="AU43" s="459"/>
      <c r="AV43" s="459"/>
      <c r="AW43" s="459"/>
      <c r="AX43" s="458"/>
      <c r="AY43" s="2707">
        <f t="shared" si="0"/>
        <v>0</v>
      </c>
      <c r="AZ43" s="2746"/>
      <c r="BA43" s="2746"/>
      <c r="BB43" s="2719">
        <f t="shared" si="1"/>
        <v>0</v>
      </c>
      <c r="BC43" s="2719"/>
      <c r="BD43" s="2719"/>
      <c r="BE43" s="2672" t="e">
        <f>ROUNDDOWN(SUM(BB43:BD50)/AY60,1)</f>
        <v>#DIV/0!</v>
      </c>
      <c r="BF43" s="2673"/>
      <c r="BG43" s="2674"/>
      <c r="BH43" s="2678">
        <f>ROUNDDOWN(SUM(BB43:BD50)/40,1)</f>
        <v>0</v>
      </c>
      <c r="BI43" s="2679"/>
      <c r="BJ43" s="2680"/>
      <c r="BK43" s="2687"/>
      <c r="BL43" s="2688"/>
      <c r="BM43" s="2688"/>
      <c r="BN43" s="2689"/>
      <c r="BO43" s="81"/>
      <c r="BP43" s="472"/>
      <c r="CC43" s="347"/>
      <c r="CD43" s="347"/>
      <c r="CE43" s="2511"/>
      <c r="CF43" s="2511"/>
      <c r="CG43" s="2511"/>
      <c r="CH43" s="2511"/>
      <c r="CI43" s="2511"/>
      <c r="CJ43" s="2511"/>
      <c r="CK43" s="2671"/>
      <c r="CL43" s="2671"/>
      <c r="CM43" s="2671"/>
      <c r="CN43" s="2671"/>
      <c r="CO43" s="2671"/>
      <c r="CP43" s="471"/>
      <c r="CQ43" s="471"/>
      <c r="CR43" s="471"/>
    </row>
    <row r="44" spans="2:96" ht="21" customHeight="1" x14ac:dyDescent="0.15">
      <c r="B44" s="2587"/>
      <c r="C44" s="2587"/>
      <c r="D44" s="2579"/>
      <c r="E44" s="2580"/>
      <c r="F44" s="2580"/>
      <c r="G44" s="2580"/>
      <c r="H44" s="2580"/>
      <c r="I44" s="2580"/>
      <c r="J44" s="2580"/>
      <c r="K44" s="2580"/>
      <c r="L44" s="2580"/>
      <c r="M44" s="2580"/>
      <c r="N44" s="2580"/>
      <c r="O44" s="2580"/>
      <c r="P44" s="2612"/>
      <c r="Q44" s="2613"/>
      <c r="R44" s="2613"/>
      <c r="S44" s="2613"/>
      <c r="T44" s="2613"/>
      <c r="U44" s="2613"/>
      <c r="V44" s="2614"/>
      <c r="W44" s="452"/>
      <c r="X44" s="450"/>
      <c r="Y44" s="450"/>
      <c r="Z44" s="450"/>
      <c r="AA44" s="450"/>
      <c r="AB44" s="450"/>
      <c r="AC44" s="449"/>
      <c r="AD44" s="452"/>
      <c r="AE44" s="450"/>
      <c r="AF44" s="450"/>
      <c r="AG44" s="450"/>
      <c r="AH44" s="450"/>
      <c r="AI44" s="450"/>
      <c r="AJ44" s="449"/>
      <c r="AK44" s="452"/>
      <c r="AL44" s="450"/>
      <c r="AM44" s="450"/>
      <c r="AN44" s="450"/>
      <c r="AO44" s="450"/>
      <c r="AP44" s="450"/>
      <c r="AQ44" s="449"/>
      <c r="AR44" s="451"/>
      <c r="AS44" s="450"/>
      <c r="AT44" s="450"/>
      <c r="AU44" s="450"/>
      <c r="AV44" s="450"/>
      <c r="AW44" s="450"/>
      <c r="AX44" s="449"/>
      <c r="AY44" s="2636">
        <f t="shared" si="0"/>
        <v>0</v>
      </c>
      <c r="AZ44" s="2584"/>
      <c r="BA44" s="2584"/>
      <c r="BB44" s="2585">
        <f t="shared" si="1"/>
        <v>0</v>
      </c>
      <c r="BC44" s="2585"/>
      <c r="BD44" s="2585"/>
      <c r="BE44" s="2650"/>
      <c r="BF44" s="2651"/>
      <c r="BG44" s="2652"/>
      <c r="BH44" s="2681"/>
      <c r="BI44" s="2682"/>
      <c r="BJ44" s="2683"/>
      <c r="BK44" s="2662"/>
      <c r="BL44" s="2663"/>
      <c r="BM44" s="2663"/>
      <c r="BN44" s="2664"/>
      <c r="BO44" s="81"/>
      <c r="CC44" s="347"/>
      <c r="CD44" s="347"/>
      <c r="CE44" s="2511"/>
      <c r="CF44" s="2511"/>
      <c r="CG44" s="2511"/>
      <c r="CH44" s="2511"/>
      <c r="CI44" s="2511"/>
      <c r="CJ44" s="2511"/>
      <c r="CK44" s="2671"/>
      <c r="CL44" s="2671"/>
      <c r="CM44" s="2671"/>
      <c r="CN44" s="2671"/>
      <c r="CO44" s="2671"/>
      <c r="CP44" s="471"/>
      <c r="CQ44" s="471"/>
      <c r="CR44" s="471"/>
    </row>
    <row r="45" spans="2:96" ht="21" customHeight="1" x14ac:dyDescent="0.15">
      <c r="B45" s="2587"/>
      <c r="C45" s="2587"/>
      <c r="D45" s="2579"/>
      <c r="E45" s="2580"/>
      <c r="F45" s="2580"/>
      <c r="G45" s="2580"/>
      <c r="H45" s="2580"/>
      <c r="I45" s="2580"/>
      <c r="J45" s="2580"/>
      <c r="K45" s="2580"/>
      <c r="L45" s="2580"/>
      <c r="M45" s="2580"/>
      <c r="N45" s="2580"/>
      <c r="O45" s="2580"/>
      <c r="P45" s="2612"/>
      <c r="Q45" s="2613"/>
      <c r="R45" s="2613"/>
      <c r="S45" s="2613"/>
      <c r="T45" s="2613"/>
      <c r="U45" s="2613"/>
      <c r="V45" s="2614"/>
      <c r="W45" s="452"/>
      <c r="X45" s="450"/>
      <c r="Y45" s="450"/>
      <c r="Z45" s="450"/>
      <c r="AA45" s="450"/>
      <c r="AB45" s="450"/>
      <c r="AC45" s="449"/>
      <c r="AD45" s="452"/>
      <c r="AE45" s="450"/>
      <c r="AF45" s="450"/>
      <c r="AG45" s="450"/>
      <c r="AH45" s="450"/>
      <c r="AI45" s="450"/>
      <c r="AJ45" s="449"/>
      <c r="AK45" s="452"/>
      <c r="AL45" s="450"/>
      <c r="AM45" s="450"/>
      <c r="AN45" s="450"/>
      <c r="AO45" s="450"/>
      <c r="AP45" s="450"/>
      <c r="AQ45" s="449"/>
      <c r="AR45" s="451"/>
      <c r="AS45" s="450"/>
      <c r="AT45" s="450"/>
      <c r="AU45" s="450"/>
      <c r="AV45" s="450"/>
      <c r="AW45" s="450"/>
      <c r="AX45" s="449"/>
      <c r="AY45" s="2636">
        <f t="shared" si="0"/>
        <v>0</v>
      </c>
      <c r="AZ45" s="2584"/>
      <c r="BA45" s="2584"/>
      <c r="BB45" s="2585">
        <f t="shared" si="1"/>
        <v>0</v>
      </c>
      <c r="BC45" s="2585"/>
      <c r="BD45" s="2585"/>
      <c r="BE45" s="2650"/>
      <c r="BF45" s="2651"/>
      <c r="BG45" s="2652"/>
      <c r="BH45" s="2681"/>
      <c r="BI45" s="2682"/>
      <c r="BJ45" s="2683"/>
      <c r="BK45" s="2662"/>
      <c r="BL45" s="2663"/>
      <c r="BM45" s="2663"/>
      <c r="BN45" s="2664"/>
      <c r="BO45" s="81"/>
      <c r="CC45" s="350"/>
      <c r="CD45" s="347"/>
      <c r="CE45" s="2511"/>
      <c r="CF45" s="2511"/>
      <c r="CG45" s="2511"/>
      <c r="CH45" s="2511"/>
      <c r="CI45" s="2511"/>
      <c r="CJ45" s="2511"/>
      <c r="CK45" s="2671"/>
      <c r="CL45" s="2671"/>
      <c r="CM45" s="2671"/>
      <c r="CN45" s="2671"/>
      <c r="CO45" s="2671"/>
      <c r="CP45" s="471"/>
      <c r="CQ45" s="471"/>
      <c r="CR45" s="471"/>
    </row>
    <row r="46" spans="2:96" ht="21" customHeight="1" x14ac:dyDescent="0.15">
      <c r="B46" s="2587"/>
      <c r="C46" s="2587"/>
      <c r="D46" s="2579"/>
      <c r="E46" s="2580"/>
      <c r="F46" s="2580"/>
      <c r="G46" s="2580"/>
      <c r="H46" s="2580"/>
      <c r="I46" s="2580"/>
      <c r="J46" s="2580"/>
      <c r="K46" s="2580"/>
      <c r="L46" s="2580"/>
      <c r="M46" s="2580"/>
      <c r="N46" s="2580"/>
      <c r="O46" s="2580"/>
      <c r="P46" s="2612"/>
      <c r="Q46" s="2613"/>
      <c r="R46" s="2613"/>
      <c r="S46" s="2613"/>
      <c r="T46" s="2613"/>
      <c r="U46" s="2613"/>
      <c r="V46" s="2614"/>
      <c r="W46" s="452"/>
      <c r="X46" s="450"/>
      <c r="Y46" s="450"/>
      <c r="Z46" s="450"/>
      <c r="AA46" s="450"/>
      <c r="AB46" s="450"/>
      <c r="AC46" s="449"/>
      <c r="AD46" s="452"/>
      <c r="AE46" s="450"/>
      <c r="AF46" s="450"/>
      <c r="AG46" s="450"/>
      <c r="AH46" s="450"/>
      <c r="AI46" s="450"/>
      <c r="AJ46" s="449"/>
      <c r="AK46" s="452"/>
      <c r="AL46" s="450"/>
      <c r="AM46" s="450"/>
      <c r="AN46" s="450"/>
      <c r="AO46" s="450"/>
      <c r="AP46" s="450"/>
      <c r="AQ46" s="449"/>
      <c r="AR46" s="451"/>
      <c r="AS46" s="450"/>
      <c r="AT46" s="450"/>
      <c r="AU46" s="450"/>
      <c r="AV46" s="450"/>
      <c r="AW46" s="450"/>
      <c r="AX46" s="449"/>
      <c r="AY46" s="2636">
        <f t="shared" si="0"/>
        <v>0</v>
      </c>
      <c r="AZ46" s="2584"/>
      <c r="BA46" s="2584"/>
      <c r="BB46" s="2585">
        <f t="shared" si="1"/>
        <v>0</v>
      </c>
      <c r="BC46" s="2585"/>
      <c r="BD46" s="2585"/>
      <c r="BE46" s="2650"/>
      <c r="BF46" s="2651"/>
      <c r="BG46" s="2652"/>
      <c r="BH46" s="2681"/>
      <c r="BI46" s="2682"/>
      <c r="BJ46" s="2683"/>
      <c r="BK46" s="2696"/>
      <c r="BL46" s="2697"/>
      <c r="BM46" s="2697"/>
      <c r="BN46" s="2698"/>
      <c r="BO46" s="81"/>
    </row>
    <row r="47" spans="2:96" ht="21" customHeight="1" x14ac:dyDescent="0.15">
      <c r="B47" s="2587"/>
      <c r="C47" s="2587"/>
      <c r="D47" s="2579"/>
      <c r="E47" s="2580"/>
      <c r="F47" s="2580"/>
      <c r="G47" s="2580"/>
      <c r="H47" s="2580"/>
      <c r="I47" s="2580"/>
      <c r="J47" s="2580"/>
      <c r="K47" s="2580"/>
      <c r="L47" s="2580"/>
      <c r="M47" s="2580"/>
      <c r="N47" s="2580"/>
      <c r="O47" s="2580"/>
      <c r="P47" s="2612"/>
      <c r="Q47" s="2613"/>
      <c r="R47" s="2613"/>
      <c r="S47" s="2613"/>
      <c r="T47" s="2613"/>
      <c r="U47" s="2613"/>
      <c r="V47" s="2614"/>
      <c r="W47" s="452"/>
      <c r="X47" s="450"/>
      <c r="Y47" s="450"/>
      <c r="Z47" s="450"/>
      <c r="AA47" s="450"/>
      <c r="AB47" s="450"/>
      <c r="AC47" s="449"/>
      <c r="AD47" s="452"/>
      <c r="AE47" s="450"/>
      <c r="AF47" s="450"/>
      <c r="AG47" s="450"/>
      <c r="AH47" s="450"/>
      <c r="AI47" s="450"/>
      <c r="AJ47" s="449"/>
      <c r="AK47" s="452"/>
      <c r="AL47" s="450"/>
      <c r="AM47" s="450"/>
      <c r="AN47" s="450"/>
      <c r="AO47" s="450"/>
      <c r="AP47" s="450"/>
      <c r="AQ47" s="449"/>
      <c r="AR47" s="451"/>
      <c r="AS47" s="450"/>
      <c r="AT47" s="450"/>
      <c r="AU47" s="450"/>
      <c r="AV47" s="450"/>
      <c r="AW47" s="450"/>
      <c r="AX47" s="449"/>
      <c r="AY47" s="2636">
        <f t="shared" si="0"/>
        <v>0</v>
      </c>
      <c r="AZ47" s="2584"/>
      <c r="BA47" s="2584"/>
      <c r="BB47" s="2585">
        <f t="shared" si="1"/>
        <v>0</v>
      </c>
      <c r="BC47" s="2585"/>
      <c r="BD47" s="2585"/>
      <c r="BE47" s="2650"/>
      <c r="BF47" s="2651"/>
      <c r="BG47" s="2652"/>
      <c r="BH47" s="2681"/>
      <c r="BI47" s="2682"/>
      <c r="BJ47" s="2683"/>
      <c r="BK47" s="2662"/>
      <c r="BL47" s="2663"/>
      <c r="BM47" s="2663"/>
      <c r="BN47" s="2664"/>
      <c r="BO47" s="81"/>
    </row>
    <row r="48" spans="2:96" ht="21" customHeight="1" x14ac:dyDescent="0.15">
      <c r="B48" s="2587"/>
      <c r="C48" s="2587"/>
      <c r="D48" s="2579"/>
      <c r="E48" s="2580"/>
      <c r="F48" s="2580"/>
      <c r="G48" s="2580"/>
      <c r="H48" s="2580"/>
      <c r="I48" s="2580"/>
      <c r="J48" s="2580"/>
      <c r="K48" s="2580"/>
      <c r="L48" s="2580"/>
      <c r="M48" s="2580"/>
      <c r="N48" s="2580"/>
      <c r="O48" s="2580"/>
      <c r="P48" s="2612"/>
      <c r="Q48" s="2613"/>
      <c r="R48" s="2613"/>
      <c r="S48" s="2613"/>
      <c r="T48" s="2613"/>
      <c r="U48" s="2613"/>
      <c r="V48" s="2614"/>
      <c r="W48" s="452"/>
      <c r="X48" s="450"/>
      <c r="Y48" s="450"/>
      <c r="Z48" s="450"/>
      <c r="AA48" s="450"/>
      <c r="AB48" s="450"/>
      <c r="AC48" s="449"/>
      <c r="AD48" s="452"/>
      <c r="AE48" s="450"/>
      <c r="AF48" s="450"/>
      <c r="AG48" s="450"/>
      <c r="AH48" s="450"/>
      <c r="AI48" s="450"/>
      <c r="AJ48" s="449"/>
      <c r="AK48" s="452"/>
      <c r="AL48" s="450"/>
      <c r="AM48" s="450"/>
      <c r="AN48" s="450"/>
      <c r="AO48" s="450"/>
      <c r="AP48" s="450"/>
      <c r="AQ48" s="449"/>
      <c r="AR48" s="451"/>
      <c r="AS48" s="450"/>
      <c r="AT48" s="450"/>
      <c r="AU48" s="450"/>
      <c r="AV48" s="450"/>
      <c r="AW48" s="450"/>
      <c r="AX48" s="449"/>
      <c r="AY48" s="2636">
        <f t="shared" si="0"/>
        <v>0</v>
      </c>
      <c r="AZ48" s="2584"/>
      <c r="BA48" s="2584"/>
      <c r="BB48" s="2585">
        <f t="shared" si="1"/>
        <v>0</v>
      </c>
      <c r="BC48" s="2585"/>
      <c r="BD48" s="2585"/>
      <c r="BE48" s="2650"/>
      <c r="BF48" s="2651"/>
      <c r="BG48" s="2652"/>
      <c r="BH48" s="2681"/>
      <c r="BI48" s="2682"/>
      <c r="BJ48" s="2683"/>
      <c r="BK48" s="2662"/>
      <c r="BL48" s="2663"/>
      <c r="BM48" s="2663"/>
      <c r="BN48" s="2664"/>
      <c r="BO48" s="81"/>
    </row>
    <row r="49" spans="2:85" ht="21" customHeight="1" x14ac:dyDescent="0.15">
      <c r="B49" s="2587"/>
      <c r="C49" s="2587"/>
      <c r="D49" s="2579"/>
      <c r="E49" s="2580"/>
      <c r="F49" s="2580"/>
      <c r="G49" s="2580"/>
      <c r="H49" s="2580"/>
      <c r="I49" s="2580"/>
      <c r="J49" s="2580"/>
      <c r="K49" s="2580"/>
      <c r="L49" s="2580"/>
      <c r="M49" s="2580"/>
      <c r="N49" s="2580"/>
      <c r="O49" s="2580"/>
      <c r="P49" s="2612"/>
      <c r="Q49" s="2613"/>
      <c r="R49" s="2613"/>
      <c r="S49" s="2613"/>
      <c r="T49" s="2613"/>
      <c r="U49" s="2613"/>
      <c r="V49" s="2614"/>
      <c r="W49" s="452"/>
      <c r="X49" s="450"/>
      <c r="Y49" s="450"/>
      <c r="Z49" s="450"/>
      <c r="AA49" s="450"/>
      <c r="AB49" s="450"/>
      <c r="AC49" s="449"/>
      <c r="AD49" s="452"/>
      <c r="AE49" s="450"/>
      <c r="AF49" s="450"/>
      <c r="AG49" s="450"/>
      <c r="AH49" s="450"/>
      <c r="AI49" s="450"/>
      <c r="AJ49" s="449"/>
      <c r="AK49" s="452"/>
      <c r="AL49" s="450"/>
      <c r="AM49" s="450"/>
      <c r="AN49" s="450"/>
      <c r="AO49" s="450"/>
      <c r="AP49" s="450"/>
      <c r="AQ49" s="449"/>
      <c r="AR49" s="451"/>
      <c r="AS49" s="450"/>
      <c r="AT49" s="450"/>
      <c r="AU49" s="450"/>
      <c r="AV49" s="450"/>
      <c r="AW49" s="450"/>
      <c r="AX49" s="449"/>
      <c r="AY49" s="2636">
        <f t="shared" si="0"/>
        <v>0</v>
      </c>
      <c r="AZ49" s="2584"/>
      <c r="BA49" s="2584"/>
      <c r="BB49" s="2585">
        <f t="shared" si="1"/>
        <v>0</v>
      </c>
      <c r="BC49" s="2585"/>
      <c r="BD49" s="2585"/>
      <c r="BE49" s="2650"/>
      <c r="BF49" s="2651"/>
      <c r="BG49" s="2652"/>
      <c r="BH49" s="2681"/>
      <c r="BI49" s="2682"/>
      <c r="BJ49" s="2683"/>
      <c r="BK49" s="2662"/>
      <c r="BL49" s="2663"/>
      <c r="BM49" s="2663"/>
      <c r="BN49" s="2664"/>
      <c r="BO49" s="81"/>
    </row>
    <row r="50" spans="2:85" ht="21" customHeight="1" thickBot="1" x14ac:dyDescent="0.2">
      <c r="B50" s="2587"/>
      <c r="C50" s="2587"/>
      <c r="D50" s="2656"/>
      <c r="E50" s="2657"/>
      <c r="F50" s="2657"/>
      <c r="G50" s="2657"/>
      <c r="H50" s="2657"/>
      <c r="I50" s="2657"/>
      <c r="J50" s="2657"/>
      <c r="K50" s="2657"/>
      <c r="L50" s="2657"/>
      <c r="M50" s="2657"/>
      <c r="N50" s="2657"/>
      <c r="O50" s="2657"/>
      <c r="P50" s="2665"/>
      <c r="Q50" s="2666"/>
      <c r="R50" s="2666"/>
      <c r="S50" s="2666"/>
      <c r="T50" s="2666"/>
      <c r="U50" s="2666"/>
      <c r="V50" s="2667"/>
      <c r="W50" s="448"/>
      <c r="X50" s="446"/>
      <c r="Y50" s="446"/>
      <c r="Z50" s="446"/>
      <c r="AA50" s="446"/>
      <c r="AB50" s="446"/>
      <c r="AC50" s="445"/>
      <c r="AD50" s="448"/>
      <c r="AE50" s="446"/>
      <c r="AF50" s="446"/>
      <c r="AG50" s="446"/>
      <c r="AH50" s="446"/>
      <c r="AI50" s="446"/>
      <c r="AJ50" s="445"/>
      <c r="AK50" s="448"/>
      <c r="AL50" s="446"/>
      <c r="AM50" s="446"/>
      <c r="AN50" s="446"/>
      <c r="AO50" s="446"/>
      <c r="AP50" s="446"/>
      <c r="AQ50" s="445"/>
      <c r="AR50" s="447"/>
      <c r="AS50" s="446"/>
      <c r="AT50" s="446"/>
      <c r="AU50" s="446"/>
      <c r="AV50" s="446"/>
      <c r="AW50" s="446"/>
      <c r="AX50" s="445"/>
      <c r="AY50" s="2668">
        <f t="shared" si="0"/>
        <v>0</v>
      </c>
      <c r="AZ50" s="2669"/>
      <c r="BA50" s="2669"/>
      <c r="BB50" s="2670">
        <f t="shared" si="1"/>
        <v>0</v>
      </c>
      <c r="BC50" s="2670"/>
      <c r="BD50" s="2670"/>
      <c r="BE50" s="2675"/>
      <c r="BF50" s="2676"/>
      <c r="BG50" s="2677"/>
      <c r="BH50" s="2684"/>
      <c r="BI50" s="2685"/>
      <c r="BJ50" s="2686"/>
      <c r="BK50" s="2642"/>
      <c r="BL50" s="2643"/>
      <c r="BM50" s="2643"/>
      <c r="BN50" s="2644"/>
      <c r="BO50" s="81"/>
    </row>
    <row r="51" spans="2:85" ht="21" customHeight="1" x14ac:dyDescent="0.15">
      <c r="B51" s="2587"/>
      <c r="C51" s="2632" t="s">
        <v>38</v>
      </c>
      <c r="D51" s="2645"/>
      <c r="E51" s="2590"/>
      <c r="F51" s="2590"/>
      <c r="G51" s="2590"/>
      <c r="H51" s="2590"/>
      <c r="I51" s="2590"/>
      <c r="J51" s="2590"/>
      <c r="K51" s="2590"/>
      <c r="L51" s="2590"/>
      <c r="M51" s="2590"/>
      <c r="N51" s="2590"/>
      <c r="O51" s="2590"/>
      <c r="P51" s="2646"/>
      <c r="Q51" s="2647"/>
      <c r="R51" s="2647"/>
      <c r="S51" s="2647"/>
      <c r="T51" s="2647"/>
      <c r="U51" s="2647"/>
      <c r="V51" s="2648"/>
      <c r="W51" s="456"/>
      <c r="X51" s="455"/>
      <c r="Y51" s="455"/>
      <c r="Z51" s="455"/>
      <c r="AA51" s="455"/>
      <c r="AB51" s="455"/>
      <c r="AC51" s="454"/>
      <c r="AD51" s="456"/>
      <c r="AE51" s="455"/>
      <c r="AF51" s="455"/>
      <c r="AG51" s="455"/>
      <c r="AH51" s="455"/>
      <c r="AI51" s="455"/>
      <c r="AJ51" s="454"/>
      <c r="AK51" s="456"/>
      <c r="AL51" s="455"/>
      <c r="AM51" s="455"/>
      <c r="AN51" s="455"/>
      <c r="AO51" s="455"/>
      <c r="AP51" s="455"/>
      <c r="AQ51" s="454"/>
      <c r="AR51" s="456"/>
      <c r="AS51" s="455"/>
      <c r="AT51" s="455"/>
      <c r="AU51" s="455"/>
      <c r="AV51" s="455"/>
      <c r="AW51" s="455"/>
      <c r="AX51" s="454"/>
      <c r="AY51" s="2649">
        <f t="shared" si="0"/>
        <v>0</v>
      </c>
      <c r="AZ51" s="2596"/>
      <c r="BA51" s="2596"/>
      <c r="BB51" s="2607">
        <f t="shared" si="1"/>
        <v>0</v>
      </c>
      <c r="BC51" s="2607"/>
      <c r="BD51" s="2607"/>
      <c r="BE51" s="2650" t="e">
        <f>ROUNDDOWN(SUM(BB51:BD57)/AY60,1)</f>
        <v>#DIV/0!</v>
      </c>
      <c r="BF51" s="2651"/>
      <c r="BG51" s="2652"/>
      <c r="BH51" s="2653">
        <f>ROUNDDOWN(SUM(BB51:BD57)/40,1)</f>
        <v>0</v>
      </c>
      <c r="BI51" s="2654"/>
      <c r="BJ51" s="2655"/>
      <c r="BK51" s="2658"/>
      <c r="BL51" s="2659"/>
      <c r="BM51" s="2659"/>
      <c r="BN51" s="2660"/>
      <c r="BO51" s="81"/>
    </row>
    <row r="52" spans="2:85" ht="21" customHeight="1" x14ac:dyDescent="0.15">
      <c r="B52" s="2587"/>
      <c r="C52" s="2633"/>
      <c r="D52" s="2635"/>
      <c r="E52" s="2580"/>
      <c r="F52" s="2580"/>
      <c r="G52" s="2580"/>
      <c r="H52" s="2580"/>
      <c r="I52" s="2580"/>
      <c r="J52" s="2580"/>
      <c r="K52" s="2580"/>
      <c r="L52" s="2580"/>
      <c r="M52" s="2580"/>
      <c r="N52" s="2580"/>
      <c r="O52" s="2580"/>
      <c r="P52" s="2612"/>
      <c r="Q52" s="2613"/>
      <c r="R52" s="2613"/>
      <c r="S52" s="2613"/>
      <c r="T52" s="2613"/>
      <c r="U52" s="2613"/>
      <c r="V52" s="2614"/>
      <c r="W52" s="452"/>
      <c r="X52" s="450"/>
      <c r="Y52" s="450"/>
      <c r="Z52" s="450"/>
      <c r="AA52" s="450"/>
      <c r="AB52" s="450"/>
      <c r="AC52" s="449"/>
      <c r="AD52" s="452"/>
      <c r="AE52" s="450"/>
      <c r="AF52" s="450"/>
      <c r="AG52" s="450"/>
      <c r="AH52" s="450"/>
      <c r="AI52" s="450"/>
      <c r="AJ52" s="449"/>
      <c r="AK52" s="452"/>
      <c r="AL52" s="450"/>
      <c r="AM52" s="450"/>
      <c r="AN52" s="450"/>
      <c r="AO52" s="450"/>
      <c r="AP52" s="450"/>
      <c r="AQ52" s="449"/>
      <c r="AR52" s="452"/>
      <c r="AS52" s="450"/>
      <c r="AT52" s="450"/>
      <c r="AU52" s="450"/>
      <c r="AV52" s="450"/>
      <c r="AW52" s="450"/>
      <c r="AX52" s="449"/>
      <c r="AY52" s="2636">
        <f t="shared" si="0"/>
        <v>0</v>
      </c>
      <c r="AZ52" s="2584"/>
      <c r="BA52" s="2584"/>
      <c r="BB52" s="2585">
        <f t="shared" si="1"/>
        <v>0</v>
      </c>
      <c r="BC52" s="2585"/>
      <c r="BD52" s="2585"/>
      <c r="BE52" s="2650"/>
      <c r="BF52" s="2651"/>
      <c r="BG52" s="2652"/>
      <c r="BH52" s="2653"/>
      <c r="BI52" s="2654"/>
      <c r="BJ52" s="2655"/>
      <c r="BK52" s="2556"/>
      <c r="BL52" s="2556"/>
      <c r="BM52" s="2556"/>
      <c r="BN52" s="2557"/>
      <c r="BO52" s="81"/>
    </row>
    <row r="53" spans="2:85" ht="21" customHeight="1" x14ac:dyDescent="0.15">
      <c r="B53" s="2587"/>
      <c r="C53" s="2633"/>
      <c r="D53" s="2635"/>
      <c r="E53" s="2580"/>
      <c r="F53" s="2580"/>
      <c r="G53" s="2580"/>
      <c r="H53" s="2580"/>
      <c r="I53" s="2580"/>
      <c r="J53" s="2580"/>
      <c r="K53" s="2580"/>
      <c r="L53" s="2580"/>
      <c r="M53" s="2580"/>
      <c r="N53" s="2580"/>
      <c r="O53" s="2580"/>
      <c r="P53" s="2612"/>
      <c r="Q53" s="2613"/>
      <c r="R53" s="2613"/>
      <c r="S53" s="2613"/>
      <c r="T53" s="2613"/>
      <c r="U53" s="2613"/>
      <c r="V53" s="2614"/>
      <c r="W53" s="452"/>
      <c r="X53" s="450"/>
      <c r="Y53" s="450"/>
      <c r="Z53" s="450"/>
      <c r="AA53" s="450"/>
      <c r="AB53" s="450"/>
      <c r="AC53" s="449"/>
      <c r="AD53" s="452"/>
      <c r="AE53" s="450"/>
      <c r="AF53" s="450"/>
      <c r="AG53" s="450"/>
      <c r="AH53" s="450"/>
      <c r="AI53" s="450"/>
      <c r="AJ53" s="449"/>
      <c r="AK53" s="452"/>
      <c r="AL53" s="450"/>
      <c r="AM53" s="450"/>
      <c r="AN53" s="450"/>
      <c r="AO53" s="450"/>
      <c r="AP53" s="450"/>
      <c r="AQ53" s="449"/>
      <c r="AR53" s="452"/>
      <c r="AS53" s="450"/>
      <c r="AT53" s="450"/>
      <c r="AU53" s="450"/>
      <c r="AV53" s="450"/>
      <c r="AW53" s="450"/>
      <c r="AX53" s="449"/>
      <c r="AY53" s="2636">
        <f t="shared" si="0"/>
        <v>0</v>
      </c>
      <c r="AZ53" s="2584"/>
      <c r="BA53" s="2584"/>
      <c r="BB53" s="2585">
        <f t="shared" si="1"/>
        <v>0</v>
      </c>
      <c r="BC53" s="2585"/>
      <c r="BD53" s="2585"/>
      <c r="BE53" s="2650"/>
      <c r="BF53" s="2651"/>
      <c r="BG53" s="2652"/>
      <c r="BH53" s="2653"/>
      <c r="BI53" s="2654"/>
      <c r="BJ53" s="2655"/>
      <c r="BK53" s="2556"/>
      <c r="BL53" s="2556"/>
      <c r="BM53" s="2556"/>
      <c r="BN53" s="2557"/>
      <c r="BO53" s="81"/>
    </row>
    <row r="54" spans="2:85" ht="21" customHeight="1" x14ac:dyDescent="0.15">
      <c r="B54" s="2587"/>
      <c r="C54" s="2633"/>
      <c r="D54" s="2635"/>
      <c r="E54" s="2580"/>
      <c r="F54" s="2580"/>
      <c r="G54" s="2580"/>
      <c r="H54" s="2580"/>
      <c r="I54" s="2580"/>
      <c r="J54" s="2580"/>
      <c r="K54" s="2580"/>
      <c r="L54" s="2580"/>
      <c r="M54" s="2580"/>
      <c r="N54" s="2580"/>
      <c r="O54" s="2580"/>
      <c r="P54" s="2612"/>
      <c r="Q54" s="2613"/>
      <c r="R54" s="2613"/>
      <c r="S54" s="2613"/>
      <c r="T54" s="2613"/>
      <c r="U54" s="2613"/>
      <c r="V54" s="2614"/>
      <c r="W54" s="452"/>
      <c r="X54" s="450"/>
      <c r="Y54" s="450"/>
      <c r="Z54" s="450"/>
      <c r="AA54" s="450"/>
      <c r="AB54" s="450"/>
      <c r="AC54" s="449"/>
      <c r="AD54" s="452"/>
      <c r="AE54" s="450"/>
      <c r="AF54" s="450"/>
      <c r="AG54" s="450"/>
      <c r="AH54" s="450"/>
      <c r="AI54" s="450"/>
      <c r="AJ54" s="449"/>
      <c r="AK54" s="452"/>
      <c r="AL54" s="450"/>
      <c r="AM54" s="450"/>
      <c r="AN54" s="450"/>
      <c r="AO54" s="450"/>
      <c r="AP54" s="450"/>
      <c r="AQ54" s="449"/>
      <c r="AR54" s="452"/>
      <c r="AS54" s="450"/>
      <c r="AT54" s="450"/>
      <c r="AU54" s="450"/>
      <c r="AV54" s="450"/>
      <c r="AW54" s="450"/>
      <c r="AX54" s="449"/>
      <c r="AY54" s="2636">
        <f t="shared" si="0"/>
        <v>0</v>
      </c>
      <c r="AZ54" s="2584"/>
      <c r="BA54" s="2584"/>
      <c r="BB54" s="2585">
        <f t="shared" si="1"/>
        <v>0</v>
      </c>
      <c r="BC54" s="2585"/>
      <c r="BD54" s="2585"/>
      <c r="BE54" s="2650"/>
      <c r="BF54" s="2651"/>
      <c r="BG54" s="2652"/>
      <c r="BH54" s="2653"/>
      <c r="BI54" s="2654"/>
      <c r="BJ54" s="2655"/>
      <c r="BK54" s="2556"/>
      <c r="BL54" s="2556"/>
      <c r="BM54" s="2556"/>
      <c r="BN54" s="2557"/>
    </row>
    <row r="55" spans="2:85" ht="21" customHeight="1" x14ac:dyDescent="0.15">
      <c r="B55" s="2587"/>
      <c r="C55" s="2633"/>
      <c r="D55" s="2635"/>
      <c r="E55" s="2580"/>
      <c r="F55" s="2580"/>
      <c r="G55" s="2580"/>
      <c r="H55" s="2580"/>
      <c r="I55" s="2580"/>
      <c r="J55" s="2580"/>
      <c r="K55" s="2580"/>
      <c r="L55" s="2580"/>
      <c r="M55" s="2580"/>
      <c r="N55" s="2580"/>
      <c r="O55" s="2580"/>
      <c r="P55" s="2612"/>
      <c r="Q55" s="2613"/>
      <c r="R55" s="2613"/>
      <c r="S55" s="2613"/>
      <c r="T55" s="2613"/>
      <c r="U55" s="2613"/>
      <c r="V55" s="2614"/>
      <c r="W55" s="452"/>
      <c r="X55" s="450"/>
      <c r="Y55" s="450"/>
      <c r="Z55" s="450"/>
      <c r="AA55" s="450"/>
      <c r="AB55" s="450"/>
      <c r="AC55" s="449"/>
      <c r="AD55" s="452"/>
      <c r="AE55" s="450"/>
      <c r="AF55" s="450"/>
      <c r="AG55" s="450"/>
      <c r="AH55" s="450"/>
      <c r="AI55" s="450"/>
      <c r="AJ55" s="449"/>
      <c r="AK55" s="452"/>
      <c r="AL55" s="450"/>
      <c r="AM55" s="450"/>
      <c r="AN55" s="450"/>
      <c r="AO55" s="450"/>
      <c r="AP55" s="450"/>
      <c r="AQ55" s="449"/>
      <c r="AR55" s="452"/>
      <c r="AS55" s="450"/>
      <c r="AT55" s="450"/>
      <c r="AU55" s="450"/>
      <c r="AV55" s="450"/>
      <c r="AW55" s="450"/>
      <c r="AX55" s="449"/>
      <c r="AY55" s="2636">
        <f t="shared" si="0"/>
        <v>0</v>
      </c>
      <c r="AZ55" s="2584"/>
      <c r="BA55" s="2584"/>
      <c r="BB55" s="2585">
        <f t="shared" si="1"/>
        <v>0</v>
      </c>
      <c r="BC55" s="2585"/>
      <c r="BD55" s="2585"/>
      <c r="BE55" s="2650"/>
      <c r="BF55" s="2651"/>
      <c r="BG55" s="2652"/>
      <c r="BH55" s="2653"/>
      <c r="BI55" s="2654"/>
      <c r="BJ55" s="2655"/>
      <c r="BK55" s="2556"/>
      <c r="BL55" s="2556"/>
      <c r="BM55" s="2556"/>
      <c r="BN55" s="2557"/>
      <c r="CE55" s="77"/>
      <c r="CF55" s="77"/>
      <c r="CG55" s="77"/>
    </row>
    <row r="56" spans="2:85" ht="21" customHeight="1" x14ac:dyDescent="0.15">
      <c r="B56" s="2587"/>
      <c r="C56" s="2633"/>
      <c r="D56" s="2635"/>
      <c r="E56" s="2580"/>
      <c r="F56" s="2580"/>
      <c r="G56" s="2580"/>
      <c r="H56" s="2580"/>
      <c r="I56" s="2580"/>
      <c r="J56" s="2580"/>
      <c r="K56" s="2580"/>
      <c r="L56" s="2580"/>
      <c r="M56" s="2580"/>
      <c r="N56" s="2580"/>
      <c r="O56" s="2580"/>
      <c r="P56" s="2612"/>
      <c r="Q56" s="2613"/>
      <c r="R56" s="2613"/>
      <c r="S56" s="2613"/>
      <c r="T56" s="2613"/>
      <c r="U56" s="2613"/>
      <c r="V56" s="2614"/>
      <c r="W56" s="452"/>
      <c r="X56" s="450"/>
      <c r="Y56" s="450"/>
      <c r="Z56" s="450"/>
      <c r="AA56" s="450"/>
      <c r="AB56" s="450"/>
      <c r="AC56" s="449"/>
      <c r="AD56" s="452"/>
      <c r="AE56" s="450"/>
      <c r="AF56" s="450"/>
      <c r="AG56" s="450"/>
      <c r="AH56" s="450"/>
      <c r="AI56" s="450"/>
      <c r="AJ56" s="449"/>
      <c r="AK56" s="452"/>
      <c r="AL56" s="450"/>
      <c r="AM56" s="450"/>
      <c r="AN56" s="450"/>
      <c r="AO56" s="450"/>
      <c r="AP56" s="450"/>
      <c r="AQ56" s="449"/>
      <c r="AR56" s="452"/>
      <c r="AS56" s="450"/>
      <c r="AT56" s="450"/>
      <c r="AU56" s="450"/>
      <c r="AV56" s="450"/>
      <c r="AW56" s="450"/>
      <c r="AX56" s="449"/>
      <c r="AY56" s="2636">
        <f t="shared" si="0"/>
        <v>0</v>
      </c>
      <c r="AZ56" s="2584"/>
      <c r="BA56" s="2584"/>
      <c r="BB56" s="2585">
        <f t="shared" si="1"/>
        <v>0</v>
      </c>
      <c r="BC56" s="2585"/>
      <c r="BD56" s="2585"/>
      <c r="BE56" s="2650"/>
      <c r="BF56" s="2651"/>
      <c r="BG56" s="2652"/>
      <c r="BH56" s="2653"/>
      <c r="BI56" s="2654"/>
      <c r="BJ56" s="2655"/>
      <c r="BK56" s="2556"/>
      <c r="BL56" s="2556"/>
      <c r="BM56" s="2556"/>
      <c r="BN56" s="2557"/>
      <c r="CE56" s="77"/>
      <c r="CF56" s="77"/>
      <c r="CG56" s="77"/>
    </row>
    <row r="57" spans="2:85" ht="21" customHeight="1" thickBot="1" x14ac:dyDescent="0.2">
      <c r="B57" s="2587"/>
      <c r="C57" s="2634"/>
      <c r="D57" s="2640"/>
      <c r="E57" s="2641"/>
      <c r="F57" s="2641"/>
      <c r="G57" s="2641"/>
      <c r="H57" s="2641"/>
      <c r="I57" s="2641"/>
      <c r="J57" s="2559"/>
      <c r="K57" s="2559"/>
      <c r="L57" s="2559"/>
      <c r="M57" s="2559"/>
      <c r="N57" s="2559"/>
      <c r="O57" s="2559"/>
      <c r="P57" s="2560"/>
      <c r="Q57" s="2561"/>
      <c r="R57" s="2561"/>
      <c r="S57" s="2561"/>
      <c r="T57" s="2561"/>
      <c r="U57" s="2561"/>
      <c r="V57" s="2562"/>
      <c r="W57" s="448"/>
      <c r="X57" s="446"/>
      <c r="Y57" s="446"/>
      <c r="Z57" s="446"/>
      <c r="AA57" s="446"/>
      <c r="AB57" s="446"/>
      <c r="AC57" s="445"/>
      <c r="AD57" s="448"/>
      <c r="AE57" s="446"/>
      <c r="AF57" s="446"/>
      <c r="AG57" s="446"/>
      <c r="AH57" s="446"/>
      <c r="AI57" s="446"/>
      <c r="AJ57" s="445"/>
      <c r="AK57" s="448"/>
      <c r="AL57" s="446"/>
      <c r="AM57" s="446"/>
      <c r="AN57" s="446"/>
      <c r="AO57" s="446"/>
      <c r="AP57" s="446"/>
      <c r="AQ57" s="445"/>
      <c r="AR57" s="448"/>
      <c r="AS57" s="446"/>
      <c r="AT57" s="446"/>
      <c r="AU57" s="446"/>
      <c r="AV57" s="446"/>
      <c r="AW57" s="446"/>
      <c r="AX57" s="445"/>
      <c r="AY57" s="2661">
        <f t="shared" si="0"/>
        <v>0</v>
      </c>
      <c r="AZ57" s="2564"/>
      <c r="BA57" s="2564"/>
      <c r="BB57" s="2565">
        <f t="shared" si="1"/>
        <v>0</v>
      </c>
      <c r="BC57" s="2565"/>
      <c r="BD57" s="2565"/>
      <c r="BE57" s="2650"/>
      <c r="BF57" s="2651"/>
      <c r="BG57" s="2652"/>
      <c r="BH57" s="2653"/>
      <c r="BI57" s="2654"/>
      <c r="BJ57" s="2655"/>
      <c r="BK57" s="2567"/>
      <c r="BL57" s="2567"/>
      <c r="BM57" s="2567"/>
      <c r="BN57" s="2568"/>
    </row>
    <row r="58" spans="2:85" ht="21" customHeight="1" thickBot="1" x14ac:dyDescent="0.2">
      <c r="B58" s="2587"/>
      <c r="C58" s="2569" t="s">
        <v>922</v>
      </c>
      <c r="D58" s="2570"/>
      <c r="E58" s="2570"/>
      <c r="F58" s="2570"/>
      <c r="G58" s="2570"/>
      <c r="H58" s="2570"/>
      <c r="I58" s="2570"/>
      <c r="J58" s="2570"/>
      <c r="K58" s="2570"/>
      <c r="L58" s="2570"/>
      <c r="M58" s="2570"/>
      <c r="N58" s="2570"/>
      <c r="O58" s="2570"/>
      <c r="P58" s="2570"/>
      <c r="Q58" s="2570"/>
      <c r="R58" s="2570"/>
      <c r="S58" s="2570"/>
      <c r="T58" s="2570"/>
      <c r="U58" s="2570"/>
      <c r="V58" s="2571"/>
      <c r="W58" s="444">
        <f t="shared" ref="W58:AX58" si="2">SUM(W43:W57)</f>
        <v>0</v>
      </c>
      <c r="X58" s="443">
        <f t="shared" si="2"/>
        <v>0</v>
      </c>
      <c r="Y58" s="443">
        <f t="shared" si="2"/>
        <v>0</v>
      </c>
      <c r="Z58" s="443">
        <f t="shared" si="2"/>
        <v>0</v>
      </c>
      <c r="AA58" s="443">
        <f t="shared" si="2"/>
        <v>0</v>
      </c>
      <c r="AB58" s="443">
        <f t="shared" si="2"/>
        <v>0</v>
      </c>
      <c r="AC58" s="442">
        <f t="shared" si="2"/>
        <v>0</v>
      </c>
      <c r="AD58" s="444">
        <f t="shared" si="2"/>
        <v>0</v>
      </c>
      <c r="AE58" s="443">
        <f t="shared" si="2"/>
        <v>0</v>
      </c>
      <c r="AF58" s="443">
        <f t="shared" si="2"/>
        <v>0</v>
      </c>
      <c r="AG58" s="443">
        <f t="shared" si="2"/>
        <v>0</v>
      </c>
      <c r="AH58" s="443">
        <f t="shared" si="2"/>
        <v>0</v>
      </c>
      <c r="AI58" s="443">
        <f t="shared" si="2"/>
        <v>0</v>
      </c>
      <c r="AJ58" s="442">
        <f t="shared" si="2"/>
        <v>0</v>
      </c>
      <c r="AK58" s="444">
        <f t="shared" si="2"/>
        <v>0</v>
      </c>
      <c r="AL58" s="443">
        <f t="shared" si="2"/>
        <v>0</v>
      </c>
      <c r="AM58" s="443">
        <f t="shared" si="2"/>
        <v>0</v>
      </c>
      <c r="AN58" s="443">
        <f t="shared" si="2"/>
        <v>0</v>
      </c>
      <c r="AO58" s="443">
        <f t="shared" si="2"/>
        <v>0</v>
      </c>
      <c r="AP58" s="443">
        <f t="shared" si="2"/>
        <v>0</v>
      </c>
      <c r="AQ58" s="442">
        <f t="shared" si="2"/>
        <v>0</v>
      </c>
      <c r="AR58" s="444">
        <f t="shared" si="2"/>
        <v>0</v>
      </c>
      <c r="AS58" s="443">
        <f t="shared" si="2"/>
        <v>0</v>
      </c>
      <c r="AT58" s="443">
        <f t="shared" si="2"/>
        <v>0</v>
      </c>
      <c r="AU58" s="443">
        <f t="shared" si="2"/>
        <v>0</v>
      </c>
      <c r="AV58" s="443">
        <f t="shared" si="2"/>
        <v>0</v>
      </c>
      <c r="AW58" s="443">
        <f t="shared" si="2"/>
        <v>0</v>
      </c>
      <c r="AX58" s="442">
        <f t="shared" si="2"/>
        <v>0</v>
      </c>
      <c r="AY58" s="2615">
        <f>SUM(AY37:BA53)</f>
        <v>0</v>
      </c>
      <c r="AZ58" s="2616"/>
      <c r="BA58" s="2616"/>
      <c r="BB58" s="2617">
        <f>SUM($BB$43:$BD$57)</f>
        <v>0</v>
      </c>
      <c r="BC58" s="2617"/>
      <c r="BD58" s="2617"/>
      <c r="BE58" s="2637" t="e">
        <f>SUM(BE43:BG57)</f>
        <v>#DIV/0!</v>
      </c>
      <c r="BF58" s="2637"/>
      <c r="BG58" s="2637"/>
      <c r="BH58" s="2638">
        <f>SUM(BH43:BJ57)</f>
        <v>0</v>
      </c>
      <c r="BI58" s="2639"/>
      <c r="BJ58" s="2639"/>
      <c r="BK58" s="2623"/>
      <c r="BL58" s="2623"/>
      <c r="BM58" s="2623"/>
      <c r="BN58" s="2624"/>
    </row>
    <row r="59" spans="2:85" ht="21" customHeight="1" thickBot="1" x14ac:dyDescent="0.2">
      <c r="B59" s="2743"/>
      <c r="C59" s="2569" t="s">
        <v>925</v>
      </c>
      <c r="D59" s="2570"/>
      <c r="E59" s="2570"/>
      <c r="F59" s="2570"/>
      <c r="G59" s="2570"/>
      <c r="H59" s="2570"/>
      <c r="I59" s="2570"/>
      <c r="J59" s="2570"/>
      <c r="K59" s="2570"/>
      <c r="L59" s="2570"/>
      <c r="M59" s="2570"/>
      <c r="N59" s="2570"/>
      <c r="O59" s="2570"/>
      <c r="P59" s="2570"/>
      <c r="Q59" s="2570"/>
      <c r="R59" s="2570"/>
      <c r="S59" s="2570"/>
      <c r="T59" s="2570"/>
      <c r="U59" s="2570"/>
      <c r="V59" s="2571"/>
      <c r="W59" s="84">
        <f t="shared" ref="W59:AM59" si="3">SUM(W37:W54)</f>
        <v>0</v>
      </c>
      <c r="X59" s="82">
        <f t="shared" si="3"/>
        <v>0</v>
      </c>
      <c r="Y59" s="82">
        <f t="shared" si="3"/>
        <v>0</v>
      </c>
      <c r="Z59" s="82">
        <f t="shared" si="3"/>
        <v>0</v>
      </c>
      <c r="AA59" s="82">
        <f t="shared" si="3"/>
        <v>0</v>
      </c>
      <c r="AB59" s="82">
        <f t="shared" si="3"/>
        <v>0</v>
      </c>
      <c r="AC59" s="83">
        <f t="shared" si="3"/>
        <v>0</v>
      </c>
      <c r="AD59" s="84">
        <f t="shared" si="3"/>
        <v>0</v>
      </c>
      <c r="AE59" s="82">
        <f t="shared" si="3"/>
        <v>0</v>
      </c>
      <c r="AF59" s="82">
        <f t="shared" si="3"/>
        <v>0</v>
      </c>
      <c r="AG59" s="82">
        <f t="shared" si="3"/>
        <v>0</v>
      </c>
      <c r="AH59" s="82">
        <f t="shared" si="3"/>
        <v>0</v>
      </c>
      <c r="AI59" s="82">
        <f t="shared" si="3"/>
        <v>0</v>
      </c>
      <c r="AJ59" s="83">
        <f t="shared" si="3"/>
        <v>0</v>
      </c>
      <c r="AK59" s="84">
        <f t="shared" si="3"/>
        <v>0</v>
      </c>
      <c r="AL59" s="82">
        <f t="shared" si="3"/>
        <v>0</v>
      </c>
      <c r="AM59" s="82">
        <f t="shared" si="3"/>
        <v>0</v>
      </c>
      <c r="AN59" s="82">
        <f>SUM(AN37:AN55)</f>
        <v>0</v>
      </c>
      <c r="AO59" s="82">
        <f t="shared" ref="AO59:AX59" si="4">SUM(AO37:AO54)</f>
        <v>0</v>
      </c>
      <c r="AP59" s="82">
        <f t="shared" si="4"/>
        <v>0</v>
      </c>
      <c r="AQ59" s="83">
        <f t="shared" si="4"/>
        <v>0</v>
      </c>
      <c r="AR59" s="84">
        <f t="shared" si="4"/>
        <v>0</v>
      </c>
      <c r="AS59" s="82">
        <f t="shared" si="4"/>
        <v>0</v>
      </c>
      <c r="AT59" s="82">
        <f t="shared" si="4"/>
        <v>0</v>
      </c>
      <c r="AU59" s="82">
        <f t="shared" si="4"/>
        <v>0</v>
      </c>
      <c r="AV59" s="82">
        <f t="shared" si="4"/>
        <v>0</v>
      </c>
      <c r="AW59" s="82">
        <f t="shared" si="4"/>
        <v>0</v>
      </c>
      <c r="AX59" s="83">
        <f t="shared" si="4"/>
        <v>0</v>
      </c>
      <c r="AY59" s="2615">
        <f>SUM(AY38:BA54)</f>
        <v>0</v>
      </c>
      <c r="AZ59" s="2616"/>
      <c r="BA59" s="2616"/>
      <c r="BB59" s="2617">
        <f>SUM($BB$37:$BD$57)</f>
        <v>0</v>
      </c>
      <c r="BC59" s="2617"/>
      <c r="BD59" s="2617"/>
      <c r="BE59" s="2618"/>
      <c r="BF59" s="2619"/>
      <c r="BG59" s="2620"/>
      <c r="BH59" s="2621"/>
      <c r="BI59" s="2622"/>
      <c r="BJ59" s="2622"/>
      <c r="BK59" s="2623"/>
      <c r="BL59" s="2623"/>
      <c r="BM59" s="2623"/>
      <c r="BN59" s="2624"/>
    </row>
    <row r="60" spans="2:85" ht="21" customHeight="1" thickBot="1" x14ac:dyDescent="0.2">
      <c r="B60" s="441" t="s">
        <v>921</v>
      </c>
      <c r="C60" s="440"/>
      <c r="D60" s="439"/>
      <c r="E60" s="85"/>
      <c r="F60" s="85"/>
      <c r="G60" s="85"/>
      <c r="H60" s="85"/>
      <c r="I60" s="85"/>
      <c r="J60" s="85"/>
      <c r="K60" s="85"/>
      <c r="L60" s="85"/>
      <c r="M60" s="85"/>
      <c r="N60" s="85"/>
      <c r="O60" s="85"/>
      <c r="P60" s="85"/>
      <c r="Q60" s="85"/>
      <c r="R60" s="85"/>
      <c r="S60" s="85"/>
      <c r="T60" s="85"/>
      <c r="U60" s="85"/>
      <c r="V60" s="85"/>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7"/>
      <c r="AY60" s="2629"/>
      <c r="AZ60" s="2630"/>
      <c r="BA60" s="2630"/>
      <c r="BB60" s="2630"/>
      <c r="BC60" s="2630"/>
      <c r="BD60" s="2630"/>
      <c r="BE60" s="2630"/>
      <c r="BF60" s="2630"/>
      <c r="BG60" s="2630"/>
      <c r="BH60" s="2630"/>
      <c r="BI60" s="2630"/>
      <c r="BJ60" s="2630"/>
      <c r="BK60" s="2630"/>
      <c r="BL60" s="2630"/>
      <c r="BM60" s="2630"/>
      <c r="BN60" s="2631"/>
    </row>
    <row r="61" spans="2:85" ht="21" customHeight="1" x14ac:dyDescent="0.15">
      <c r="G61" s="3"/>
    </row>
    <row r="62" spans="2:85" ht="21" customHeight="1" thickBot="1" x14ac:dyDescent="0.2">
      <c r="B62" s="470" t="s">
        <v>924</v>
      </c>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387"/>
      <c r="BB62" s="80"/>
      <c r="BC62" s="387"/>
      <c r="BD62" s="387"/>
      <c r="BE62" s="80"/>
      <c r="BF62" s="387"/>
      <c r="BG62" s="80"/>
      <c r="BH62" s="80"/>
      <c r="BI62" s="80"/>
      <c r="BJ62" s="80"/>
      <c r="BK62" s="80"/>
      <c r="BL62" s="80"/>
      <c r="BM62" s="80"/>
      <c r="BN62" s="80"/>
    </row>
    <row r="63" spans="2:85" ht="21" customHeight="1" thickBot="1" x14ac:dyDescent="0.2">
      <c r="B63" s="2599"/>
      <c r="C63" s="469"/>
      <c r="D63" s="2601" t="s">
        <v>154</v>
      </c>
      <c r="E63" s="2601"/>
      <c r="F63" s="2601"/>
      <c r="G63" s="2601"/>
      <c r="H63" s="2601"/>
      <c r="I63" s="2602"/>
      <c r="J63" s="1853" t="s">
        <v>316</v>
      </c>
      <c r="K63" s="1868"/>
      <c r="L63" s="1868"/>
      <c r="M63" s="1868"/>
      <c r="N63" s="1868"/>
      <c r="O63" s="1869"/>
      <c r="P63" s="2603" t="s">
        <v>79</v>
      </c>
      <c r="Q63" s="2601"/>
      <c r="R63" s="2601"/>
      <c r="S63" s="2601"/>
      <c r="T63" s="2601"/>
      <c r="U63" s="2601"/>
      <c r="V63" s="2604"/>
      <c r="W63" s="2606" t="s">
        <v>317</v>
      </c>
      <c r="X63" s="2591"/>
      <c r="Y63" s="2591"/>
      <c r="Z63" s="2591"/>
      <c r="AA63" s="2591"/>
      <c r="AB63" s="2591"/>
      <c r="AC63" s="2592"/>
      <c r="AD63" s="2606" t="s">
        <v>318</v>
      </c>
      <c r="AE63" s="2591"/>
      <c r="AF63" s="2591"/>
      <c r="AG63" s="2591"/>
      <c r="AH63" s="2591"/>
      <c r="AI63" s="2591"/>
      <c r="AJ63" s="2592"/>
      <c r="AK63" s="2606" t="s">
        <v>319</v>
      </c>
      <c r="AL63" s="2591"/>
      <c r="AM63" s="2591"/>
      <c r="AN63" s="2591"/>
      <c r="AO63" s="2591"/>
      <c r="AP63" s="2591"/>
      <c r="AQ63" s="2592"/>
      <c r="AR63" s="2599" t="s">
        <v>320</v>
      </c>
      <c r="AS63" s="2601"/>
      <c r="AT63" s="2601"/>
      <c r="AU63" s="2601"/>
      <c r="AV63" s="2601"/>
      <c r="AW63" s="2601"/>
      <c r="AX63" s="2601"/>
      <c r="AY63" s="2625" t="s">
        <v>321</v>
      </c>
      <c r="AZ63" s="2626"/>
      <c r="BA63" s="2626"/>
      <c r="BB63" s="2626" t="s">
        <v>322</v>
      </c>
      <c r="BC63" s="2626"/>
      <c r="BD63" s="2626"/>
      <c r="BE63" s="2626" t="s">
        <v>923</v>
      </c>
      <c r="BF63" s="2626"/>
      <c r="BG63" s="2626"/>
      <c r="BH63" s="2626"/>
      <c r="BI63" s="2626"/>
      <c r="BJ63" s="2626"/>
      <c r="BK63" s="2591" t="s">
        <v>324</v>
      </c>
      <c r="BL63" s="2591"/>
      <c r="BM63" s="2591"/>
      <c r="BN63" s="2592"/>
    </row>
    <row r="64" spans="2:85" ht="21" customHeight="1" thickBot="1" x14ac:dyDescent="0.2">
      <c r="B64" s="2600"/>
      <c r="C64" s="468"/>
      <c r="D64" s="1803"/>
      <c r="E64" s="1803"/>
      <c r="F64" s="1803"/>
      <c r="G64" s="1803"/>
      <c r="H64" s="1803"/>
      <c r="I64" s="1804"/>
      <c r="J64" s="1870"/>
      <c r="K64" s="1871"/>
      <c r="L64" s="1871"/>
      <c r="M64" s="1871"/>
      <c r="N64" s="1871"/>
      <c r="O64" s="1872"/>
      <c r="P64" s="1802"/>
      <c r="Q64" s="1803"/>
      <c r="R64" s="1803"/>
      <c r="S64" s="1803"/>
      <c r="T64" s="1803"/>
      <c r="U64" s="1803"/>
      <c r="V64" s="2605"/>
      <c r="W64" s="467" t="s">
        <v>325</v>
      </c>
      <c r="X64" s="466" t="s">
        <v>326</v>
      </c>
      <c r="Y64" s="466" t="s">
        <v>327</v>
      </c>
      <c r="Z64" s="466" t="s">
        <v>328</v>
      </c>
      <c r="AA64" s="466" t="s">
        <v>329</v>
      </c>
      <c r="AB64" s="466" t="s">
        <v>330</v>
      </c>
      <c r="AC64" s="465" t="s">
        <v>331</v>
      </c>
      <c r="AD64" s="467" t="s">
        <v>325</v>
      </c>
      <c r="AE64" s="466" t="s">
        <v>326</v>
      </c>
      <c r="AF64" s="466" t="s">
        <v>327</v>
      </c>
      <c r="AG64" s="466" t="s">
        <v>328</v>
      </c>
      <c r="AH64" s="466" t="s">
        <v>329</v>
      </c>
      <c r="AI64" s="466" t="s">
        <v>330</v>
      </c>
      <c r="AJ64" s="465" t="s">
        <v>331</v>
      </c>
      <c r="AK64" s="467" t="s">
        <v>325</v>
      </c>
      <c r="AL64" s="466" t="s">
        <v>326</v>
      </c>
      <c r="AM64" s="466" t="s">
        <v>327</v>
      </c>
      <c r="AN64" s="466" t="s">
        <v>328</v>
      </c>
      <c r="AO64" s="466" t="s">
        <v>329</v>
      </c>
      <c r="AP64" s="466" t="s">
        <v>330</v>
      </c>
      <c r="AQ64" s="465" t="s">
        <v>331</v>
      </c>
      <c r="AR64" s="464" t="s">
        <v>325</v>
      </c>
      <c r="AS64" s="463" t="s">
        <v>326</v>
      </c>
      <c r="AT64" s="463" t="s">
        <v>327</v>
      </c>
      <c r="AU64" s="463" t="s">
        <v>328</v>
      </c>
      <c r="AV64" s="463" t="s">
        <v>329</v>
      </c>
      <c r="AW64" s="463" t="s">
        <v>330</v>
      </c>
      <c r="AX64" s="462" t="s">
        <v>331</v>
      </c>
      <c r="AY64" s="2627"/>
      <c r="AZ64" s="2628"/>
      <c r="BA64" s="2628"/>
      <c r="BB64" s="2628"/>
      <c r="BC64" s="2628"/>
      <c r="BD64" s="2628"/>
      <c r="BE64" s="2628"/>
      <c r="BF64" s="2628"/>
      <c r="BG64" s="2628"/>
      <c r="BH64" s="2628"/>
      <c r="BI64" s="2628"/>
      <c r="BJ64" s="2628"/>
      <c r="BK64" s="1822"/>
      <c r="BL64" s="1822"/>
      <c r="BM64" s="1822"/>
      <c r="BN64" s="1823"/>
    </row>
    <row r="65" spans="2:66" ht="21" customHeight="1" x14ac:dyDescent="0.15">
      <c r="B65" s="2587"/>
      <c r="C65" s="2588" t="s">
        <v>906</v>
      </c>
      <c r="D65" s="2589"/>
      <c r="E65" s="2590"/>
      <c r="F65" s="2590"/>
      <c r="G65" s="2590"/>
      <c r="H65" s="2590"/>
      <c r="I65" s="2590"/>
      <c r="J65" s="2590"/>
      <c r="K65" s="2590"/>
      <c r="L65" s="2590"/>
      <c r="M65" s="2590"/>
      <c r="N65" s="2590"/>
      <c r="O65" s="2590"/>
      <c r="P65" s="2593"/>
      <c r="Q65" s="2593"/>
      <c r="R65" s="2593"/>
      <c r="S65" s="2593"/>
      <c r="T65" s="2593"/>
      <c r="U65" s="2593"/>
      <c r="V65" s="2594"/>
      <c r="W65" s="461"/>
      <c r="X65" s="459"/>
      <c r="Y65" s="459"/>
      <c r="Z65" s="459"/>
      <c r="AA65" s="459"/>
      <c r="AB65" s="459"/>
      <c r="AC65" s="458"/>
      <c r="AD65" s="460"/>
      <c r="AE65" s="459"/>
      <c r="AF65" s="459"/>
      <c r="AG65" s="459"/>
      <c r="AH65" s="459"/>
      <c r="AI65" s="459"/>
      <c r="AJ65" s="458"/>
      <c r="AK65" s="460"/>
      <c r="AL65" s="459"/>
      <c r="AM65" s="459"/>
      <c r="AN65" s="459"/>
      <c r="AO65" s="459"/>
      <c r="AP65" s="459"/>
      <c r="AQ65" s="458"/>
      <c r="AR65" s="460"/>
      <c r="AS65" s="459"/>
      <c r="AT65" s="459"/>
      <c r="AU65" s="459"/>
      <c r="AV65" s="459"/>
      <c r="AW65" s="459"/>
      <c r="AX65" s="458"/>
      <c r="AY65" s="2595">
        <f t="shared" ref="AY65:AY72" si="5">SUM(W65:AX65)</f>
        <v>0</v>
      </c>
      <c r="AZ65" s="2596"/>
      <c r="BA65" s="2596"/>
      <c r="BB65" s="2607">
        <f t="shared" ref="BB65:BB72" si="6">AY65/4</f>
        <v>0</v>
      </c>
      <c r="BC65" s="2607"/>
      <c r="BD65" s="2608"/>
      <c r="BE65" s="2609">
        <f>ROUNDDOWN(SUM($BB$65:$BD$72)/40,1)</f>
        <v>0</v>
      </c>
      <c r="BF65" s="2609"/>
      <c r="BG65" s="2609"/>
      <c r="BH65" s="2609"/>
      <c r="BI65" s="2609"/>
      <c r="BJ65" s="2609"/>
      <c r="BK65" s="2597"/>
      <c r="BL65" s="2597"/>
      <c r="BM65" s="2597"/>
      <c r="BN65" s="2598"/>
    </row>
    <row r="66" spans="2:66" ht="21" customHeight="1" x14ac:dyDescent="0.15">
      <c r="B66" s="2587"/>
      <c r="C66" s="2587"/>
      <c r="D66" s="2579"/>
      <c r="E66" s="2580"/>
      <c r="F66" s="2580"/>
      <c r="G66" s="2580"/>
      <c r="H66" s="2580"/>
      <c r="I66" s="2580"/>
      <c r="J66" s="2580"/>
      <c r="K66" s="2580"/>
      <c r="L66" s="2580"/>
      <c r="M66" s="2580"/>
      <c r="N66" s="2580"/>
      <c r="O66" s="2580"/>
      <c r="P66" s="2581"/>
      <c r="Q66" s="2581"/>
      <c r="R66" s="2581"/>
      <c r="S66" s="2581"/>
      <c r="T66" s="2581"/>
      <c r="U66" s="2581"/>
      <c r="V66" s="2582"/>
      <c r="W66" s="451"/>
      <c r="X66" s="450"/>
      <c r="Y66" s="450"/>
      <c r="Z66" s="450"/>
      <c r="AA66" s="450"/>
      <c r="AB66" s="450"/>
      <c r="AC66" s="449"/>
      <c r="AD66" s="452"/>
      <c r="AE66" s="450"/>
      <c r="AF66" s="450"/>
      <c r="AG66" s="450"/>
      <c r="AH66" s="450"/>
      <c r="AI66" s="450"/>
      <c r="AJ66" s="449"/>
      <c r="AK66" s="452"/>
      <c r="AL66" s="450"/>
      <c r="AM66" s="450"/>
      <c r="AN66" s="450"/>
      <c r="AO66" s="450"/>
      <c r="AP66" s="450"/>
      <c r="AQ66" s="449"/>
      <c r="AR66" s="451"/>
      <c r="AS66" s="450"/>
      <c r="AT66" s="450"/>
      <c r="AU66" s="450"/>
      <c r="AV66" s="450"/>
      <c r="AW66" s="450"/>
      <c r="AX66" s="449"/>
      <c r="AY66" s="2583">
        <f t="shared" si="5"/>
        <v>0</v>
      </c>
      <c r="AZ66" s="2584"/>
      <c r="BA66" s="2584"/>
      <c r="BB66" s="2585">
        <f t="shared" si="6"/>
        <v>0</v>
      </c>
      <c r="BC66" s="2585"/>
      <c r="BD66" s="2586"/>
      <c r="BE66" s="2610"/>
      <c r="BF66" s="2610"/>
      <c r="BG66" s="2610"/>
      <c r="BH66" s="2610"/>
      <c r="BI66" s="2610"/>
      <c r="BJ66" s="2610"/>
      <c r="BK66" s="2556"/>
      <c r="BL66" s="2556"/>
      <c r="BM66" s="2556"/>
      <c r="BN66" s="2557"/>
    </row>
    <row r="67" spans="2:66" ht="21" customHeight="1" x14ac:dyDescent="0.15">
      <c r="B67" s="2587"/>
      <c r="C67" s="2587"/>
      <c r="D67" s="2579"/>
      <c r="E67" s="2580"/>
      <c r="F67" s="2580"/>
      <c r="G67" s="2580"/>
      <c r="H67" s="2580"/>
      <c r="I67" s="2580"/>
      <c r="J67" s="2580"/>
      <c r="K67" s="2580"/>
      <c r="L67" s="2580"/>
      <c r="M67" s="2580"/>
      <c r="N67" s="2580"/>
      <c r="O67" s="2580"/>
      <c r="P67" s="2581"/>
      <c r="Q67" s="2581"/>
      <c r="R67" s="2581"/>
      <c r="S67" s="2581"/>
      <c r="T67" s="2581"/>
      <c r="U67" s="2581"/>
      <c r="V67" s="2582"/>
      <c r="W67" s="457"/>
      <c r="X67" s="455"/>
      <c r="Y67" s="455"/>
      <c r="Z67" s="455"/>
      <c r="AA67" s="455"/>
      <c r="AB67" s="455"/>
      <c r="AC67" s="454"/>
      <c r="AD67" s="456"/>
      <c r="AE67" s="455"/>
      <c r="AF67" s="455"/>
      <c r="AG67" s="455"/>
      <c r="AH67" s="455"/>
      <c r="AI67" s="455"/>
      <c r="AJ67" s="454"/>
      <c r="AK67" s="456"/>
      <c r="AL67" s="455"/>
      <c r="AM67" s="455"/>
      <c r="AN67" s="455"/>
      <c r="AO67" s="455"/>
      <c r="AP67" s="455"/>
      <c r="AQ67" s="454"/>
      <c r="AR67" s="456"/>
      <c r="AS67" s="455"/>
      <c r="AT67" s="455"/>
      <c r="AU67" s="455"/>
      <c r="AV67" s="455"/>
      <c r="AW67" s="455"/>
      <c r="AX67" s="454"/>
      <c r="AY67" s="2583">
        <f t="shared" si="5"/>
        <v>0</v>
      </c>
      <c r="AZ67" s="2584"/>
      <c r="BA67" s="2584"/>
      <c r="BB67" s="2585">
        <f t="shared" si="6"/>
        <v>0</v>
      </c>
      <c r="BC67" s="2585"/>
      <c r="BD67" s="2586"/>
      <c r="BE67" s="2610"/>
      <c r="BF67" s="2610"/>
      <c r="BG67" s="2610"/>
      <c r="BH67" s="2610"/>
      <c r="BI67" s="2610"/>
      <c r="BJ67" s="2610"/>
      <c r="BK67" s="2556"/>
      <c r="BL67" s="2556"/>
      <c r="BM67" s="2556"/>
      <c r="BN67" s="2557"/>
    </row>
    <row r="68" spans="2:66" ht="21" customHeight="1" x14ac:dyDescent="0.15">
      <c r="B68" s="2587"/>
      <c r="C68" s="2587"/>
      <c r="D68" s="2579"/>
      <c r="E68" s="2580"/>
      <c r="F68" s="2580"/>
      <c r="G68" s="2580"/>
      <c r="H68" s="2580"/>
      <c r="I68" s="2580"/>
      <c r="J68" s="2580"/>
      <c r="K68" s="2580"/>
      <c r="L68" s="2580"/>
      <c r="M68" s="2580"/>
      <c r="N68" s="2580"/>
      <c r="O68" s="2580"/>
      <c r="P68" s="2612"/>
      <c r="Q68" s="2613"/>
      <c r="R68" s="2613"/>
      <c r="S68" s="2613"/>
      <c r="T68" s="2613"/>
      <c r="U68" s="2613"/>
      <c r="V68" s="2614"/>
      <c r="W68" s="451"/>
      <c r="X68" s="450"/>
      <c r="Y68" s="450"/>
      <c r="Z68" s="455"/>
      <c r="AA68" s="455"/>
      <c r="AB68" s="450"/>
      <c r="AC68" s="449"/>
      <c r="AD68" s="452"/>
      <c r="AE68" s="450"/>
      <c r="AF68" s="450"/>
      <c r="AG68" s="455"/>
      <c r="AH68" s="455"/>
      <c r="AI68" s="450"/>
      <c r="AJ68" s="449"/>
      <c r="AK68" s="452"/>
      <c r="AL68" s="450"/>
      <c r="AM68" s="450"/>
      <c r="AN68" s="455"/>
      <c r="AO68" s="455"/>
      <c r="AP68" s="450"/>
      <c r="AQ68" s="449"/>
      <c r="AR68" s="451"/>
      <c r="AS68" s="450"/>
      <c r="AT68" s="450"/>
      <c r="AU68" s="455"/>
      <c r="AV68" s="450"/>
      <c r="AW68" s="450"/>
      <c r="AX68" s="449"/>
      <c r="AY68" s="2583">
        <f t="shared" si="5"/>
        <v>0</v>
      </c>
      <c r="AZ68" s="2584"/>
      <c r="BA68" s="2584"/>
      <c r="BB68" s="2585">
        <f t="shared" si="6"/>
        <v>0</v>
      </c>
      <c r="BC68" s="2585"/>
      <c r="BD68" s="2586"/>
      <c r="BE68" s="2610"/>
      <c r="BF68" s="2610"/>
      <c r="BG68" s="2610"/>
      <c r="BH68" s="2610"/>
      <c r="BI68" s="2610"/>
      <c r="BJ68" s="2610"/>
      <c r="BK68" s="2556"/>
      <c r="BL68" s="2556"/>
      <c r="BM68" s="2556"/>
      <c r="BN68" s="2557"/>
    </row>
    <row r="69" spans="2:66" ht="21" customHeight="1" x14ac:dyDescent="0.15">
      <c r="B69" s="2587"/>
      <c r="C69" s="2587"/>
      <c r="D69" s="2579"/>
      <c r="E69" s="2580"/>
      <c r="F69" s="2580"/>
      <c r="G69" s="2580"/>
      <c r="H69" s="2580"/>
      <c r="I69" s="2580"/>
      <c r="J69" s="2580"/>
      <c r="K69" s="2580"/>
      <c r="L69" s="2580"/>
      <c r="M69" s="2580"/>
      <c r="N69" s="2580"/>
      <c r="O69" s="2580"/>
      <c r="P69" s="2581"/>
      <c r="Q69" s="2581"/>
      <c r="R69" s="2581"/>
      <c r="S69" s="2581"/>
      <c r="T69" s="2581"/>
      <c r="U69" s="2581"/>
      <c r="V69" s="2582"/>
      <c r="W69" s="457"/>
      <c r="X69" s="455"/>
      <c r="Y69" s="455"/>
      <c r="Z69" s="455"/>
      <c r="AA69" s="455"/>
      <c r="AB69" s="455"/>
      <c r="AC69" s="454"/>
      <c r="AD69" s="456"/>
      <c r="AE69" s="455"/>
      <c r="AF69" s="455"/>
      <c r="AG69" s="455"/>
      <c r="AH69" s="455"/>
      <c r="AI69" s="455"/>
      <c r="AJ69" s="454"/>
      <c r="AK69" s="456"/>
      <c r="AL69" s="455"/>
      <c r="AM69" s="455"/>
      <c r="AN69" s="455"/>
      <c r="AO69" s="455"/>
      <c r="AP69" s="455"/>
      <c r="AQ69" s="454"/>
      <c r="AR69" s="456"/>
      <c r="AS69" s="455"/>
      <c r="AT69" s="455"/>
      <c r="AU69" s="455"/>
      <c r="AV69" s="455"/>
      <c r="AW69" s="455"/>
      <c r="AX69" s="454"/>
      <c r="AY69" s="2583">
        <f t="shared" si="5"/>
        <v>0</v>
      </c>
      <c r="AZ69" s="2584"/>
      <c r="BA69" s="2584"/>
      <c r="BB69" s="2585">
        <f t="shared" si="6"/>
        <v>0</v>
      </c>
      <c r="BC69" s="2585"/>
      <c r="BD69" s="2586"/>
      <c r="BE69" s="2610"/>
      <c r="BF69" s="2610"/>
      <c r="BG69" s="2610"/>
      <c r="BH69" s="2610"/>
      <c r="BI69" s="2610"/>
      <c r="BJ69" s="2610"/>
      <c r="BK69" s="2556"/>
      <c r="BL69" s="2556"/>
      <c r="BM69" s="2556"/>
      <c r="BN69" s="2557"/>
    </row>
    <row r="70" spans="2:66" ht="21" customHeight="1" x14ac:dyDescent="0.15">
      <c r="B70" s="2587"/>
      <c r="C70" s="2587"/>
      <c r="D70" s="2579"/>
      <c r="E70" s="2580"/>
      <c r="F70" s="2580"/>
      <c r="G70" s="2580"/>
      <c r="H70" s="2580"/>
      <c r="I70" s="2580"/>
      <c r="J70" s="2580"/>
      <c r="K70" s="2580"/>
      <c r="L70" s="2580"/>
      <c r="M70" s="2580"/>
      <c r="N70" s="2580"/>
      <c r="O70" s="2580"/>
      <c r="P70" s="2612"/>
      <c r="Q70" s="2613"/>
      <c r="R70" s="2613"/>
      <c r="S70" s="2613"/>
      <c r="T70" s="2613"/>
      <c r="U70" s="2613"/>
      <c r="V70" s="2614"/>
      <c r="W70" s="451"/>
      <c r="X70" s="450"/>
      <c r="Y70" s="450"/>
      <c r="Z70" s="450"/>
      <c r="AA70" s="450"/>
      <c r="AB70" s="450"/>
      <c r="AC70" s="453"/>
      <c r="AD70" s="452"/>
      <c r="AE70" s="450"/>
      <c r="AF70" s="450"/>
      <c r="AG70" s="450"/>
      <c r="AH70" s="450"/>
      <c r="AI70" s="450"/>
      <c r="AJ70" s="453"/>
      <c r="AK70" s="452"/>
      <c r="AL70" s="450"/>
      <c r="AM70" s="450"/>
      <c r="AN70" s="450"/>
      <c r="AO70" s="450"/>
      <c r="AP70" s="450"/>
      <c r="AQ70" s="453"/>
      <c r="AR70" s="452"/>
      <c r="AS70" s="450"/>
      <c r="AT70" s="450"/>
      <c r="AU70" s="450"/>
      <c r="AV70" s="450"/>
      <c r="AW70" s="450"/>
      <c r="AX70" s="453"/>
      <c r="AY70" s="2583">
        <f t="shared" si="5"/>
        <v>0</v>
      </c>
      <c r="AZ70" s="2584"/>
      <c r="BA70" s="2584"/>
      <c r="BB70" s="2585">
        <f t="shared" si="6"/>
        <v>0</v>
      </c>
      <c r="BC70" s="2585"/>
      <c r="BD70" s="2586"/>
      <c r="BE70" s="2610"/>
      <c r="BF70" s="2610"/>
      <c r="BG70" s="2610"/>
      <c r="BH70" s="2610"/>
      <c r="BI70" s="2610"/>
      <c r="BJ70" s="2610"/>
      <c r="BK70" s="2556"/>
      <c r="BL70" s="2556"/>
      <c r="BM70" s="2556"/>
      <c r="BN70" s="2557"/>
    </row>
    <row r="71" spans="2:66" ht="21" customHeight="1" x14ac:dyDescent="0.15">
      <c r="B71" s="2587"/>
      <c r="C71" s="2587"/>
      <c r="D71" s="2579"/>
      <c r="E71" s="2580"/>
      <c r="F71" s="2580"/>
      <c r="G71" s="2580"/>
      <c r="H71" s="2580"/>
      <c r="I71" s="2580"/>
      <c r="J71" s="2580"/>
      <c r="K71" s="2580"/>
      <c r="L71" s="2580"/>
      <c r="M71" s="2580"/>
      <c r="N71" s="2580"/>
      <c r="O71" s="2580"/>
      <c r="P71" s="2612"/>
      <c r="Q71" s="2613"/>
      <c r="R71" s="2613"/>
      <c r="S71" s="2613"/>
      <c r="T71" s="2613"/>
      <c r="U71" s="2613"/>
      <c r="V71" s="2614"/>
      <c r="W71" s="451"/>
      <c r="X71" s="450"/>
      <c r="Y71" s="450"/>
      <c r="Z71" s="450"/>
      <c r="AA71" s="450"/>
      <c r="AB71" s="450"/>
      <c r="AC71" s="449"/>
      <c r="AD71" s="452"/>
      <c r="AE71" s="450"/>
      <c r="AF71" s="450"/>
      <c r="AG71" s="450"/>
      <c r="AH71" s="450"/>
      <c r="AI71" s="450"/>
      <c r="AJ71" s="449"/>
      <c r="AK71" s="452"/>
      <c r="AL71" s="450"/>
      <c r="AM71" s="450"/>
      <c r="AN71" s="450"/>
      <c r="AO71" s="450"/>
      <c r="AP71" s="450"/>
      <c r="AQ71" s="449"/>
      <c r="AR71" s="451"/>
      <c r="AS71" s="450"/>
      <c r="AT71" s="450"/>
      <c r="AU71" s="450"/>
      <c r="AV71" s="450"/>
      <c r="AW71" s="450"/>
      <c r="AX71" s="449"/>
      <c r="AY71" s="2583">
        <f t="shared" si="5"/>
        <v>0</v>
      </c>
      <c r="AZ71" s="2584"/>
      <c r="BA71" s="2584"/>
      <c r="BB71" s="2585">
        <f t="shared" si="6"/>
        <v>0</v>
      </c>
      <c r="BC71" s="2585"/>
      <c r="BD71" s="2586"/>
      <c r="BE71" s="2610"/>
      <c r="BF71" s="2610"/>
      <c r="BG71" s="2610"/>
      <c r="BH71" s="2610"/>
      <c r="BI71" s="2610"/>
      <c r="BJ71" s="2610"/>
      <c r="BK71" s="2556"/>
      <c r="BL71" s="2556"/>
      <c r="BM71" s="2556"/>
      <c r="BN71" s="2557"/>
    </row>
    <row r="72" spans="2:66" ht="21" customHeight="1" thickBot="1" x14ac:dyDescent="0.2">
      <c r="B72" s="2587"/>
      <c r="C72" s="2587"/>
      <c r="D72" s="2558"/>
      <c r="E72" s="2559"/>
      <c r="F72" s="2559"/>
      <c r="G72" s="2559"/>
      <c r="H72" s="2559"/>
      <c r="I72" s="2559"/>
      <c r="J72" s="2559"/>
      <c r="K72" s="2559"/>
      <c r="L72" s="2559"/>
      <c r="M72" s="2559"/>
      <c r="N72" s="2559"/>
      <c r="O72" s="2559"/>
      <c r="P72" s="2560"/>
      <c r="Q72" s="2561"/>
      <c r="R72" s="2561"/>
      <c r="S72" s="2561"/>
      <c r="T72" s="2561"/>
      <c r="U72" s="2561"/>
      <c r="V72" s="2562"/>
      <c r="W72" s="447"/>
      <c r="X72" s="446"/>
      <c r="Y72" s="446"/>
      <c r="Z72" s="446"/>
      <c r="AA72" s="446"/>
      <c r="AB72" s="446"/>
      <c r="AC72" s="445"/>
      <c r="AD72" s="448"/>
      <c r="AE72" s="446"/>
      <c r="AF72" s="446"/>
      <c r="AG72" s="446"/>
      <c r="AH72" s="446"/>
      <c r="AI72" s="446"/>
      <c r="AJ72" s="445"/>
      <c r="AK72" s="448"/>
      <c r="AL72" s="446"/>
      <c r="AM72" s="446"/>
      <c r="AN72" s="446"/>
      <c r="AO72" s="446"/>
      <c r="AP72" s="446"/>
      <c r="AQ72" s="445"/>
      <c r="AR72" s="447"/>
      <c r="AS72" s="446"/>
      <c r="AT72" s="446"/>
      <c r="AU72" s="446"/>
      <c r="AV72" s="446"/>
      <c r="AW72" s="446"/>
      <c r="AX72" s="445"/>
      <c r="AY72" s="2563">
        <f t="shared" si="5"/>
        <v>0</v>
      </c>
      <c r="AZ72" s="2564"/>
      <c r="BA72" s="2564"/>
      <c r="BB72" s="2565">
        <f t="shared" si="6"/>
        <v>0</v>
      </c>
      <c r="BC72" s="2565"/>
      <c r="BD72" s="2566"/>
      <c r="BE72" s="2611"/>
      <c r="BF72" s="2611"/>
      <c r="BG72" s="2611"/>
      <c r="BH72" s="2611"/>
      <c r="BI72" s="2611"/>
      <c r="BJ72" s="2611"/>
      <c r="BK72" s="2567"/>
      <c r="BL72" s="2567"/>
      <c r="BM72" s="2567"/>
      <c r="BN72" s="2568"/>
    </row>
    <row r="73" spans="2:66" ht="21" customHeight="1" thickBot="1" x14ac:dyDescent="0.2">
      <c r="B73" s="2587"/>
      <c r="C73" s="2569" t="s">
        <v>922</v>
      </c>
      <c r="D73" s="2570"/>
      <c r="E73" s="2570"/>
      <c r="F73" s="2570"/>
      <c r="G73" s="2570"/>
      <c r="H73" s="2570"/>
      <c r="I73" s="2570"/>
      <c r="J73" s="2570"/>
      <c r="K73" s="2570"/>
      <c r="L73" s="2570"/>
      <c r="M73" s="2570"/>
      <c r="N73" s="2570"/>
      <c r="O73" s="2570"/>
      <c r="P73" s="2570"/>
      <c r="Q73" s="2570"/>
      <c r="R73" s="2570"/>
      <c r="S73" s="2570"/>
      <c r="T73" s="2570"/>
      <c r="U73" s="2570"/>
      <c r="V73" s="2571"/>
      <c r="W73" s="444">
        <f t="shared" ref="W73:AX73" si="7">SUM(W65:W72)</f>
        <v>0</v>
      </c>
      <c r="X73" s="443">
        <f t="shared" si="7"/>
        <v>0</v>
      </c>
      <c r="Y73" s="443">
        <f t="shared" si="7"/>
        <v>0</v>
      </c>
      <c r="Z73" s="443">
        <f t="shared" si="7"/>
        <v>0</v>
      </c>
      <c r="AA73" s="443">
        <f t="shared" si="7"/>
        <v>0</v>
      </c>
      <c r="AB73" s="443">
        <f t="shared" si="7"/>
        <v>0</v>
      </c>
      <c r="AC73" s="442">
        <f t="shared" si="7"/>
        <v>0</v>
      </c>
      <c r="AD73" s="444">
        <f t="shared" si="7"/>
        <v>0</v>
      </c>
      <c r="AE73" s="443">
        <f t="shared" si="7"/>
        <v>0</v>
      </c>
      <c r="AF73" s="443">
        <f t="shared" si="7"/>
        <v>0</v>
      </c>
      <c r="AG73" s="443">
        <f t="shared" si="7"/>
        <v>0</v>
      </c>
      <c r="AH73" s="443">
        <f t="shared" si="7"/>
        <v>0</v>
      </c>
      <c r="AI73" s="443">
        <f t="shared" si="7"/>
        <v>0</v>
      </c>
      <c r="AJ73" s="442">
        <f t="shared" si="7"/>
        <v>0</v>
      </c>
      <c r="AK73" s="444">
        <f t="shared" si="7"/>
        <v>0</v>
      </c>
      <c r="AL73" s="443">
        <f t="shared" si="7"/>
        <v>0</v>
      </c>
      <c r="AM73" s="443">
        <f t="shared" si="7"/>
        <v>0</v>
      </c>
      <c r="AN73" s="443">
        <f t="shared" si="7"/>
        <v>0</v>
      </c>
      <c r="AO73" s="443">
        <f t="shared" si="7"/>
        <v>0</v>
      </c>
      <c r="AP73" s="443">
        <f t="shared" si="7"/>
        <v>0</v>
      </c>
      <c r="AQ73" s="442">
        <f t="shared" si="7"/>
        <v>0</v>
      </c>
      <c r="AR73" s="444">
        <f t="shared" si="7"/>
        <v>0</v>
      </c>
      <c r="AS73" s="443">
        <f t="shared" si="7"/>
        <v>0</v>
      </c>
      <c r="AT73" s="443">
        <f t="shared" si="7"/>
        <v>0</v>
      </c>
      <c r="AU73" s="443">
        <f t="shared" si="7"/>
        <v>0</v>
      </c>
      <c r="AV73" s="443">
        <f t="shared" si="7"/>
        <v>0</v>
      </c>
      <c r="AW73" s="443">
        <f t="shared" si="7"/>
        <v>0</v>
      </c>
      <c r="AX73" s="442">
        <f t="shared" si="7"/>
        <v>0</v>
      </c>
      <c r="AY73" s="2572">
        <f>SUM(AY65:BA72)</f>
        <v>0</v>
      </c>
      <c r="AZ73" s="2573"/>
      <c r="BA73" s="2573"/>
      <c r="BB73" s="2574">
        <f>SUM($BB$65:$BD$72)</f>
        <v>0</v>
      </c>
      <c r="BC73" s="2574"/>
      <c r="BD73" s="2575"/>
      <c r="BE73" s="2576">
        <f>SUM(BE65)</f>
        <v>0</v>
      </c>
      <c r="BF73" s="2577"/>
      <c r="BG73" s="2577"/>
      <c r="BH73" s="2577"/>
      <c r="BI73" s="2577"/>
      <c r="BJ73" s="2578"/>
      <c r="BK73" s="2551"/>
      <c r="BL73" s="2551"/>
      <c r="BM73" s="2551"/>
      <c r="BN73" s="2552"/>
    </row>
    <row r="74" spans="2:66" ht="21" customHeight="1" thickBot="1" x14ac:dyDescent="0.2">
      <c r="B74" s="441" t="s">
        <v>921</v>
      </c>
      <c r="C74" s="440"/>
      <c r="D74" s="439"/>
      <c r="E74" s="85"/>
      <c r="F74" s="85"/>
      <c r="G74" s="85"/>
      <c r="H74" s="85"/>
      <c r="I74" s="85"/>
      <c r="J74" s="85"/>
      <c r="K74" s="85"/>
      <c r="L74" s="85"/>
      <c r="M74" s="85"/>
      <c r="N74" s="85"/>
      <c r="O74" s="85"/>
      <c r="P74" s="85"/>
      <c r="Q74" s="85"/>
      <c r="R74" s="85"/>
      <c r="S74" s="85"/>
      <c r="T74" s="85"/>
      <c r="U74" s="85"/>
      <c r="V74" s="85"/>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7"/>
      <c r="AY74" s="2553">
        <v>40</v>
      </c>
      <c r="AZ74" s="2554"/>
      <c r="BA74" s="2554"/>
      <c r="BB74" s="2554"/>
      <c r="BC74" s="2554"/>
      <c r="BD74" s="2554"/>
      <c r="BE74" s="2554"/>
      <c r="BF74" s="2554"/>
      <c r="BG74" s="2554"/>
      <c r="BH74" s="2554"/>
      <c r="BI74" s="2554"/>
      <c r="BJ74" s="2554"/>
      <c r="BK74" s="2554"/>
      <c r="BL74" s="2554"/>
      <c r="BM74" s="2554"/>
      <c r="BN74" s="2555"/>
    </row>
    <row r="75" spans="2:66" ht="21" customHeight="1" x14ac:dyDescent="0.15">
      <c r="B75" s="3" t="s">
        <v>920</v>
      </c>
    </row>
    <row r="76" spans="2:66" ht="21" customHeight="1" x14ac:dyDescent="0.15">
      <c r="B76" s="3" t="s">
        <v>919</v>
      </c>
      <c r="G76" s="3"/>
    </row>
    <row r="77" spans="2:66" ht="21" customHeight="1" x14ac:dyDescent="0.15">
      <c r="G77" s="3"/>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9"/>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6:E17 D10" xr:uid="{00000000-0002-0000-2700-000000000000}">
      <formula1>$X$1:$X$2</formula1>
    </dataValidation>
    <dataValidation type="list" allowBlank="1" showInputMessage="1" showErrorMessage="1" sqref="E12 D5:D7 D12:D14" xr:uid="{00000000-0002-0000-27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DH77"/>
  <sheetViews>
    <sheetView view="pageBreakPreview" zoomScale="60" zoomScaleNormal="100" workbookViewId="0"/>
  </sheetViews>
  <sheetFormatPr defaultColWidth="9" defaultRowHeight="21" customHeight="1" x14ac:dyDescent="0.15"/>
  <cols>
    <col min="1" max="1" width="3.75" style="3" customWidth="1"/>
    <col min="2" max="2" width="3" style="3" customWidth="1"/>
    <col min="3" max="3" width="5.375" style="3" customWidth="1"/>
    <col min="4" max="7" width="3.5" style="77" customWidth="1"/>
    <col min="8" max="64" width="3.5" style="3" customWidth="1"/>
    <col min="65" max="65" width="3.375" style="3" customWidth="1"/>
    <col min="66" max="68" width="3.25" style="3" customWidth="1"/>
    <col min="69" max="76" width="3.375" style="3" customWidth="1"/>
    <col min="77" max="78" width="7.625" style="3" customWidth="1"/>
    <col min="79" max="80" width="2.625" style="3" customWidth="1"/>
    <col min="81" max="16384" width="9" style="3"/>
  </cols>
  <sheetData>
    <row r="1" spans="2:112" ht="21" customHeight="1" x14ac:dyDescent="0.15">
      <c r="B1" s="77"/>
      <c r="C1" s="77"/>
      <c r="G1" s="3"/>
      <c r="W1" s="3" t="s">
        <v>332</v>
      </c>
      <c r="AK1" s="347"/>
      <c r="AO1" s="580"/>
      <c r="AZ1" s="580"/>
      <c r="BA1" s="580"/>
      <c r="BB1" s="580"/>
      <c r="BC1" s="580"/>
      <c r="BD1" s="580"/>
      <c r="BE1" s="580"/>
      <c r="BF1" s="580"/>
      <c r="BG1" s="580"/>
      <c r="BH1" s="580"/>
      <c r="BI1" s="580"/>
      <c r="BJ1" s="580"/>
      <c r="BK1" s="580"/>
      <c r="BL1" s="580"/>
      <c r="BM1" s="580"/>
      <c r="BN1" s="580"/>
      <c r="BO1" s="580"/>
      <c r="BP1" s="580"/>
      <c r="BQ1" s="580"/>
      <c r="BR1" s="580"/>
      <c r="BS1" s="347"/>
      <c r="BT1" s="347"/>
      <c r="BU1" s="347"/>
      <c r="BV1" s="347"/>
      <c r="BW1" s="347"/>
      <c r="BX1" s="347"/>
      <c r="BY1" s="347"/>
      <c r="BZ1" s="347"/>
      <c r="CA1" s="347"/>
      <c r="CB1" s="347"/>
      <c r="CC1" s="347"/>
      <c r="CD1" s="347"/>
      <c r="CE1" s="347"/>
    </row>
    <row r="2" spans="2:112" ht="21" customHeight="1" x14ac:dyDescent="0.15">
      <c r="B2" s="77"/>
      <c r="C2" s="77"/>
      <c r="G2" s="3"/>
      <c r="Y2" s="3">
        <v>-1</v>
      </c>
      <c r="AO2" s="2831" t="s">
        <v>970</v>
      </c>
      <c r="AP2" s="2831"/>
      <c r="AQ2" s="2831"/>
      <c r="AR2" s="2831"/>
      <c r="AS2" s="2831"/>
      <c r="AT2" s="2831"/>
      <c r="AU2" s="2831"/>
      <c r="AV2" s="2831"/>
      <c r="AW2" s="2832"/>
      <c r="AX2" s="2833"/>
      <c r="AY2" s="2833"/>
      <c r="AZ2" s="2833"/>
      <c r="BA2" s="2833"/>
      <c r="BB2" s="2833"/>
      <c r="BC2" s="2833"/>
      <c r="BD2" s="2833"/>
      <c r="BE2" s="2833"/>
      <c r="BF2" s="2833"/>
      <c r="BG2" s="2833"/>
      <c r="BH2" s="2833"/>
      <c r="BI2" s="2833"/>
      <c r="BJ2" s="2833"/>
      <c r="BK2" s="2833"/>
      <c r="BL2" s="2833"/>
      <c r="BM2" s="2833"/>
      <c r="BN2" s="2833"/>
      <c r="BO2" s="2833"/>
      <c r="BP2" s="2833"/>
      <c r="BQ2" s="2833"/>
      <c r="BR2" s="2834"/>
      <c r="BS2" s="579"/>
      <c r="BT2" s="579"/>
      <c r="BU2" s="579"/>
      <c r="BV2" s="579"/>
      <c r="BW2" s="579"/>
      <c r="BX2" s="579"/>
      <c r="BY2" s="579"/>
      <c r="CA2" s="579"/>
      <c r="CB2" s="579"/>
      <c r="CC2" s="579"/>
      <c r="CD2" s="579"/>
      <c r="CE2" s="579"/>
    </row>
    <row r="3" spans="2:112" ht="21" customHeight="1" x14ac:dyDescent="0.15">
      <c r="B3" s="77"/>
      <c r="C3" s="77"/>
      <c r="G3" s="3"/>
      <c r="AO3" s="2831" t="s">
        <v>775</v>
      </c>
      <c r="AP3" s="2831"/>
      <c r="AQ3" s="2831"/>
      <c r="AR3" s="2831"/>
      <c r="AS3" s="2831"/>
      <c r="AT3" s="2831"/>
      <c r="AU3" s="2831"/>
      <c r="AV3" s="2831"/>
      <c r="AW3" s="2835"/>
      <c r="AX3" s="2835"/>
      <c r="AY3" s="2835"/>
      <c r="AZ3" s="2835"/>
      <c r="BA3" s="2835"/>
      <c r="BB3" s="2835"/>
      <c r="BC3" s="2835"/>
      <c r="BD3" s="2835"/>
      <c r="BE3" s="2835"/>
      <c r="BF3" s="2835"/>
      <c r="BG3" s="2835"/>
      <c r="BH3" s="2835"/>
      <c r="BI3" s="2835"/>
      <c r="BJ3" s="2835"/>
      <c r="BK3" s="2836" t="s">
        <v>774</v>
      </c>
      <c r="BL3" s="2837"/>
      <c r="BM3" s="2837"/>
      <c r="BN3" s="2838"/>
      <c r="BO3" s="2839">
        <v>15</v>
      </c>
      <c r="BP3" s="2840"/>
      <c r="BQ3" s="2840"/>
      <c r="BR3" s="2841"/>
      <c r="BS3" s="579"/>
      <c r="BT3" s="579"/>
      <c r="BU3" s="579"/>
      <c r="BV3" s="579"/>
      <c r="BW3" s="579"/>
      <c r="BX3" s="579"/>
      <c r="BY3" s="579"/>
      <c r="CA3" s="579"/>
      <c r="CB3" s="579"/>
      <c r="CC3" s="579"/>
      <c r="CD3" s="579"/>
      <c r="CE3" s="579"/>
    </row>
    <row r="4" spans="2:112" ht="21" customHeight="1" x14ac:dyDescent="0.15">
      <c r="B4" s="77"/>
      <c r="C4" s="576"/>
      <c r="D4" s="2842" t="s">
        <v>969</v>
      </c>
      <c r="E4" s="2842"/>
      <c r="F4" s="2842"/>
      <c r="G4" s="2842"/>
      <c r="H4" s="2842"/>
      <c r="I4" s="2842"/>
      <c r="J4" s="2842"/>
      <c r="K4" s="578"/>
      <c r="L4" s="578"/>
      <c r="M4" s="571"/>
      <c r="N4" s="571"/>
      <c r="O4" s="571"/>
      <c r="P4" s="571"/>
      <c r="Q4" s="571"/>
      <c r="R4" s="571"/>
      <c r="S4" s="571"/>
      <c r="T4" s="571"/>
      <c r="U4" s="565"/>
      <c r="V4" s="577"/>
      <c r="W4" s="572"/>
      <c r="X4" s="78"/>
      <c r="Y4" s="78"/>
      <c r="Z4" s="192" t="s">
        <v>968</v>
      </c>
      <c r="AA4" s="532"/>
      <c r="CA4" s="1803"/>
      <c r="CB4" s="1803"/>
      <c r="CC4" s="1803"/>
      <c r="CD4" s="1803"/>
      <c r="CE4" s="1803"/>
      <c r="CF4" s="1803"/>
      <c r="CG4" s="1803"/>
      <c r="CH4" s="2830"/>
      <c r="CI4" s="2830"/>
      <c r="CJ4" s="2830"/>
      <c r="CK4" s="2830"/>
      <c r="CL4" s="1803"/>
      <c r="CM4" s="1803"/>
      <c r="CN4" s="1803"/>
      <c r="CO4" s="1803"/>
      <c r="CP4" s="1803"/>
      <c r="CQ4" s="1803"/>
      <c r="CR4" s="1803"/>
      <c r="CS4" s="1803"/>
      <c r="CT4" s="1803"/>
      <c r="CU4" s="1803"/>
      <c r="CV4" s="1803"/>
      <c r="CW4" s="1803"/>
      <c r="CX4" s="1803"/>
      <c r="CY4" s="1803"/>
      <c r="CZ4" s="1803"/>
      <c r="DA4" s="1803"/>
      <c r="DB4" s="1803"/>
      <c r="DC4" s="1803"/>
      <c r="DD4" s="1803"/>
      <c r="DE4" s="1803"/>
      <c r="DF4" s="1803"/>
      <c r="DG4" s="1803"/>
      <c r="DH4" s="1803"/>
    </row>
    <row r="5" spans="2:112" ht="27.75" customHeight="1" x14ac:dyDescent="0.15">
      <c r="B5" s="77"/>
      <c r="C5" s="576"/>
      <c r="D5" s="2823" t="s">
        <v>782</v>
      </c>
      <c r="E5" s="2823"/>
      <c r="F5" s="2823"/>
      <c r="G5" s="1813" t="s">
        <v>314</v>
      </c>
      <c r="H5" s="1813"/>
      <c r="I5" s="1813"/>
      <c r="J5" s="1813"/>
      <c r="K5" s="1813"/>
      <c r="L5" s="1813"/>
      <c r="M5" s="1813"/>
      <c r="N5" s="1813"/>
      <c r="O5" s="1813"/>
      <c r="P5" s="1813"/>
      <c r="Q5" s="1813"/>
      <c r="R5" s="1813"/>
      <c r="S5" s="1813"/>
      <c r="T5" s="1814"/>
      <c r="U5" s="565"/>
      <c r="V5" s="565"/>
      <c r="W5" s="572"/>
      <c r="X5" s="78"/>
      <c r="Y5" s="78"/>
      <c r="Z5" s="1812"/>
      <c r="AA5" s="1813"/>
      <c r="AB5" s="1813"/>
      <c r="AC5" s="1813"/>
      <c r="AD5" s="1813"/>
      <c r="AE5" s="1813"/>
      <c r="AF5" s="1814"/>
      <c r="AG5" s="2662" t="s">
        <v>307</v>
      </c>
      <c r="AH5" s="2663"/>
      <c r="AI5" s="2663"/>
      <c r="AJ5" s="2773"/>
      <c r="AK5" s="1812" t="s">
        <v>308</v>
      </c>
      <c r="AL5" s="1813"/>
      <c r="AM5" s="1813"/>
      <c r="AN5" s="1814"/>
      <c r="AO5" s="1812" t="s">
        <v>309</v>
      </c>
      <c r="AP5" s="1813"/>
      <c r="AQ5" s="1813"/>
      <c r="AR5" s="1814"/>
      <c r="AS5" s="1812" t="s">
        <v>310</v>
      </c>
      <c r="AT5" s="1813"/>
      <c r="AU5" s="1813"/>
      <c r="AV5" s="1814"/>
      <c r="AW5" s="1812" t="s">
        <v>311</v>
      </c>
      <c r="AX5" s="1813"/>
      <c r="AY5" s="1813"/>
      <c r="AZ5" s="1814"/>
      <c r="BA5" s="1812" t="s">
        <v>312</v>
      </c>
      <c r="BB5" s="1813"/>
      <c r="BC5" s="1813"/>
      <c r="BD5" s="1814"/>
      <c r="BE5" s="1812" t="s">
        <v>313</v>
      </c>
      <c r="BF5" s="1813"/>
      <c r="BG5" s="1814"/>
      <c r="BK5" s="79"/>
      <c r="BL5" s="79"/>
      <c r="BM5" s="79"/>
      <c r="BN5" s="79"/>
      <c r="BO5" s="569"/>
      <c r="BP5" s="299"/>
      <c r="BQ5" s="568"/>
      <c r="BR5" s="568"/>
      <c r="BS5" s="568"/>
      <c r="CA5" s="2830"/>
      <c r="CB5" s="2830"/>
      <c r="CC5" s="2830"/>
      <c r="CD5" s="2830"/>
      <c r="CE5" s="2830"/>
      <c r="CF5" s="2830"/>
      <c r="CG5" s="2830"/>
      <c r="CH5" s="2827"/>
      <c r="CI5" s="2827"/>
      <c r="CJ5" s="2827"/>
      <c r="CK5" s="2827"/>
      <c r="CL5" s="2827"/>
      <c r="CM5" s="2827"/>
      <c r="CN5" s="2827"/>
      <c r="CO5" s="2827"/>
      <c r="CP5" s="2827"/>
      <c r="CQ5" s="2827"/>
      <c r="CR5" s="2827"/>
      <c r="CS5" s="2827"/>
      <c r="CT5" s="2827"/>
      <c r="CU5" s="2827"/>
      <c r="CV5" s="2827"/>
      <c r="CW5" s="2827"/>
      <c r="CX5" s="2827"/>
      <c r="CY5" s="2827"/>
      <c r="CZ5" s="2827"/>
      <c r="DA5" s="2827"/>
      <c r="DB5" s="2827"/>
      <c r="DC5" s="2827"/>
      <c r="DD5" s="2827"/>
      <c r="DE5" s="2827"/>
      <c r="DF5" s="2805"/>
      <c r="DG5" s="2805"/>
      <c r="DH5" s="2805"/>
    </row>
    <row r="6" spans="2:112" ht="21" customHeight="1" x14ac:dyDescent="0.15">
      <c r="B6" s="77"/>
      <c r="C6" s="576"/>
      <c r="D6" s="2823"/>
      <c r="E6" s="2823"/>
      <c r="F6" s="2823"/>
      <c r="G6" s="1813" t="s">
        <v>315</v>
      </c>
      <c r="H6" s="1813"/>
      <c r="I6" s="1813"/>
      <c r="J6" s="1813"/>
      <c r="K6" s="1813"/>
      <c r="L6" s="1813"/>
      <c r="M6" s="1813"/>
      <c r="N6" s="1813"/>
      <c r="O6" s="1813"/>
      <c r="P6" s="1813"/>
      <c r="Q6" s="1813"/>
      <c r="R6" s="1813"/>
      <c r="S6" s="1813"/>
      <c r="T6" s="1814"/>
      <c r="U6" s="565"/>
      <c r="V6" s="565"/>
      <c r="W6" s="572"/>
      <c r="X6" s="78"/>
      <c r="Y6" s="78"/>
      <c r="Z6" s="2696" t="s">
        <v>967</v>
      </c>
      <c r="AA6" s="2697"/>
      <c r="AB6" s="2697"/>
      <c r="AC6" s="2697"/>
      <c r="AD6" s="2697"/>
      <c r="AE6" s="2697"/>
      <c r="AF6" s="2829"/>
      <c r="AG6" s="2817"/>
      <c r="AH6" s="2818"/>
      <c r="AI6" s="2818"/>
      <c r="AJ6" s="2819"/>
      <c r="AK6" s="2817"/>
      <c r="AL6" s="2818"/>
      <c r="AM6" s="2818"/>
      <c r="AN6" s="2819"/>
      <c r="AO6" s="2817"/>
      <c r="AP6" s="2818"/>
      <c r="AQ6" s="2818"/>
      <c r="AR6" s="2819"/>
      <c r="AS6" s="2817">
        <v>6</v>
      </c>
      <c r="AT6" s="2818"/>
      <c r="AU6" s="2818"/>
      <c r="AV6" s="2819"/>
      <c r="AW6" s="2817">
        <v>4</v>
      </c>
      <c r="AX6" s="2818"/>
      <c r="AY6" s="2818"/>
      <c r="AZ6" s="2819"/>
      <c r="BA6" s="2817">
        <v>5</v>
      </c>
      <c r="BB6" s="2818"/>
      <c r="BC6" s="2818"/>
      <c r="BD6" s="2819"/>
      <c r="BE6" s="2814">
        <f>SUM(AG6:BD6)</f>
        <v>15</v>
      </c>
      <c r="BF6" s="2815"/>
      <c r="BG6" s="2816"/>
      <c r="BL6" s="553"/>
      <c r="BM6" s="553"/>
      <c r="BN6" s="553"/>
      <c r="BW6" s="470"/>
      <c r="CC6" s="553"/>
      <c r="CD6" s="553"/>
      <c r="CE6" s="553"/>
      <c r="CL6" s="2828"/>
      <c r="CM6" s="2828"/>
      <c r="CN6" s="2828"/>
      <c r="CO6" s="2828"/>
      <c r="CP6" s="2828"/>
      <c r="CQ6" s="2828"/>
      <c r="CR6" s="2828"/>
      <c r="CS6" s="2828"/>
      <c r="CT6" s="2827"/>
      <c r="CU6" s="2827"/>
      <c r="CV6" s="2827"/>
      <c r="CW6" s="2827"/>
      <c r="CX6" s="2827"/>
      <c r="CY6" s="2827"/>
      <c r="CZ6" s="2827"/>
      <c r="DA6" s="2827"/>
      <c r="DB6" s="2827"/>
      <c r="DC6" s="2827"/>
      <c r="DD6" s="2827"/>
      <c r="DE6" s="2827"/>
      <c r="DF6" s="2805"/>
      <c r="DG6" s="2805"/>
      <c r="DH6" s="2805"/>
    </row>
    <row r="7" spans="2:112" ht="21" customHeight="1" x14ac:dyDescent="0.15">
      <c r="B7" s="77"/>
      <c r="C7" s="576"/>
      <c r="D7" s="2823"/>
      <c r="E7" s="2823"/>
      <c r="F7" s="2823"/>
      <c r="G7" s="1813" t="s">
        <v>966</v>
      </c>
      <c r="H7" s="1813"/>
      <c r="I7" s="1813"/>
      <c r="J7" s="1813"/>
      <c r="K7" s="1813"/>
      <c r="L7" s="1813"/>
      <c r="M7" s="1813"/>
      <c r="N7" s="1813"/>
      <c r="O7" s="1813"/>
      <c r="P7" s="1813"/>
      <c r="Q7" s="1813"/>
      <c r="R7" s="1813"/>
      <c r="S7" s="1813"/>
      <c r="T7" s="1814"/>
      <c r="U7" s="575"/>
      <c r="V7" s="565"/>
      <c r="W7" s="572"/>
      <c r="X7" s="78"/>
      <c r="Y7" s="78"/>
      <c r="Z7" s="574" t="s">
        <v>334</v>
      </c>
      <c r="AA7" s="2662" t="s">
        <v>965</v>
      </c>
      <c r="AB7" s="2663"/>
      <c r="AC7" s="2663"/>
      <c r="AD7" s="2663"/>
      <c r="AE7" s="2663"/>
      <c r="AF7" s="2773"/>
      <c r="AG7" s="2824"/>
      <c r="AH7" s="2825"/>
      <c r="AI7" s="2825"/>
      <c r="AJ7" s="2826"/>
      <c r="AK7" s="2824"/>
      <c r="AL7" s="2825"/>
      <c r="AM7" s="2825"/>
      <c r="AN7" s="2826"/>
      <c r="AO7" s="2824"/>
      <c r="AP7" s="2825"/>
      <c r="AQ7" s="2825"/>
      <c r="AR7" s="2826"/>
      <c r="AS7" s="2817"/>
      <c r="AT7" s="2818"/>
      <c r="AU7" s="2818"/>
      <c r="AV7" s="2819"/>
      <c r="AW7" s="2817"/>
      <c r="AX7" s="2818"/>
      <c r="AY7" s="2818"/>
      <c r="AZ7" s="2819"/>
      <c r="BA7" s="2817"/>
      <c r="BB7" s="2818"/>
      <c r="BC7" s="2818"/>
      <c r="BD7" s="2819"/>
      <c r="BE7" s="2814">
        <f>SUM(AG7:BD7)</f>
        <v>0</v>
      </c>
      <c r="BF7" s="2815"/>
      <c r="BG7" s="2816"/>
      <c r="CB7" s="1803"/>
      <c r="CC7" s="1803"/>
      <c r="CD7" s="1803"/>
      <c r="CE7" s="1803"/>
      <c r="CF7" s="1803"/>
      <c r="CG7" s="1803"/>
      <c r="CH7" s="1803"/>
      <c r="CI7" s="2822"/>
      <c r="CJ7" s="2822"/>
      <c r="CK7" s="2822"/>
      <c r="CL7" s="2827"/>
      <c r="CM7" s="2827"/>
      <c r="CN7" s="2827"/>
      <c r="CO7" s="2827"/>
      <c r="CP7" s="2827"/>
      <c r="CQ7" s="2827"/>
      <c r="CR7" s="2827"/>
      <c r="CS7" s="2827"/>
      <c r="CT7" s="2827"/>
      <c r="CU7" s="2827"/>
      <c r="CV7" s="2827"/>
      <c r="CW7" s="2827"/>
      <c r="CX7" s="2827"/>
      <c r="CY7" s="2827"/>
      <c r="CZ7" s="2827"/>
      <c r="DA7" s="2827"/>
      <c r="DB7" s="2827"/>
      <c r="DC7" s="2827"/>
      <c r="DD7" s="2827"/>
      <c r="DE7" s="2827"/>
      <c r="DF7" s="2805"/>
      <c r="DG7" s="2805"/>
      <c r="DH7" s="2805"/>
    </row>
    <row r="8" spans="2:112" ht="21" customHeight="1" x14ac:dyDescent="0.15">
      <c r="B8" s="78"/>
      <c r="C8" s="560"/>
      <c r="D8" s="571"/>
      <c r="E8" s="571"/>
      <c r="F8" s="571"/>
      <c r="G8" s="571"/>
      <c r="H8" s="571"/>
      <c r="I8" s="571"/>
      <c r="J8" s="571"/>
      <c r="K8" s="571"/>
      <c r="L8" s="573" t="str">
        <f>IF(COUNTIF(D5:F7,"○")&gt;1,"いずれか１つを選択してください。","")</f>
        <v/>
      </c>
      <c r="M8" s="571"/>
      <c r="N8" s="571"/>
      <c r="O8" s="571"/>
      <c r="P8" s="571"/>
      <c r="Q8" s="571"/>
      <c r="R8" s="571"/>
      <c r="S8" s="571"/>
      <c r="T8" s="571"/>
      <c r="U8" s="564"/>
      <c r="V8" s="564"/>
      <c r="W8" s="572"/>
      <c r="X8" s="78"/>
      <c r="Y8" s="78"/>
      <c r="Z8" s="2662" t="s">
        <v>964</v>
      </c>
      <c r="AA8" s="2663"/>
      <c r="AB8" s="2663"/>
      <c r="AC8" s="2663"/>
      <c r="AD8" s="2663"/>
      <c r="AE8" s="2663"/>
      <c r="AF8" s="2773"/>
      <c r="AG8" s="2817"/>
      <c r="AH8" s="2818"/>
      <c r="AI8" s="2818"/>
      <c r="AJ8" s="2819"/>
      <c r="AK8" s="2817"/>
      <c r="AL8" s="2818"/>
      <c r="AM8" s="2818"/>
      <c r="AN8" s="2819"/>
      <c r="AO8" s="2817"/>
      <c r="AP8" s="2818"/>
      <c r="AQ8" s="2818"/>
      <c r="AR8" s="2819"/>
      <c r="AS8" s="2817"/>
      <c r="AT8" s="2818"/>
      <c r="AU8" s="2818"/>
      <c r="AV8" s="2819"/>
      <c r="AW8" s="2817"/>
      <c r="AX8" s="2818"/>
      <c r="AY8" s="2818"/>
      <c r="AZ8" s="2819"/>
      <c r="BA8" s="2817"/>
      <c r="BB8" s="2818"/>
      <c r="BC8" s="2818"/>
      <c r="BD8" s="2819"/>
      <c r="BE8" s="2814">
        <f>SUM(AG8:BD8)</f>
        <v>0</v>
      </c>
      <c r="BF8" s="2815"/>
      <c r="BG8" s="2816"/>
      <c r="BU8" s="470"/>
      <c r="BW8" s="2820"/>
      <c r="BX8" s="2820"/>
      <c r="BY8" s="2820"/>
      <c r="BZ8" s="2820"/>
      <c r="CA8" s="2820"/>
      <c r="CB8" s="2821"/>
      <c r="CC8" s="2821"/>
      <c r="CD8" s="2821"/>
      <c r="CE8" s="2821"/>
      <c r="CF8" s="2821"/>
      <c r="CG8" s="2821"/>
      <c r="CH8" s="2821"/>
      <c r="CI8" s="2822"/>
      <c r="CJ8" s="2822"/>
      <c r="CK8" s="2822"/>
      <c r="CL8" s="2805"/>
      <c r="CM8" s="2805"/>
      <c r="CN8" s="2805"/>
      <c r="CO8" s="2805"/>
      <c r="CP8" s="2805"/>
      <c r="CQ8" s="2805"/>
      <c r="CR8" s="2805"/>
      <c r="CS8" s="2805"/>
      <c r="CT8" s="2805"/>
      <c r="CU8" s="2805"/>
      <c r="CV8" s="2805"/>
      <c r="CW8" s="2805"/>
      <c r="CX8" s="2805"/>
      <c r="CY8" s="2805"/>
      <c r="CZ8" s="2805"/>
      <c r="DA8" s="2805"/>
      <c r="DB8" s="2805"/>
      <c r="DC8" s="2805"/>
      <c r="DD8" s="2805"/>
      <c r="DE8" s="2805"/>
      <c r="DF8" s="2805"/>
      <c r="DG8" s="2805"/>
      <c r="DH8" s="2805"/>
    </row>
    <row r="9" spans="2:112" ht="21" customHeight="1" x14ac:dyDescent="0.15">
      <c r="B9" s="78"/>
      <c r="C9" s="560"/>
      <c r="D9" s="571"/>
      <c r="E9" s="564"/>
      <c r="F9" s="565"/>
      <c r="G9" s="565"/>
      <c r="H9" s="565"/>
      <c r="I9" s="565"/>
      <c r="J9" s="565"/>
      <c r="K9" s="565"/>
      <c r="L9" s="565"/>
      <c r="M9" s="565"/>
      <c r="N9" s="565"/>
      <c r="O9" s="565"/>
      <c r="P9" s="565"/>
      <c r="Q9" s="565"/>
      <c r="R9" s="565"/>
      <c r="S9" s="565"/>
      <c r="T9" s="565"/>
      <c r="U9" s="565"/>
      <c r="V9" s="564"/>
      <c r="W9" s="572"/>
      <c r="X9" s="78"/>
      <c r="Y9" s="78"/>
      <c r="Z9" s="2662" t="s">
        <v>313</v>
      </c>
      <c r="AA9" s="2663"/>
      <c r="AB9" s="2663"/>
      <c r="AC9" s="2663"/>
      <c r="AD9" s="2663"/>
      <c r="AE9" s="2663"/>
      <c r="AF9" s="2773"/>
      <c r="AG9" s="2814">
        <f>AG6+AG8</f>
        <v>0</v>
      </c>
      <c r="AH9" s="2815"/>
      <c r="AI9" s="2815"/>
      <c r="AJ9" s="2816"/>
      <c r="AK9" s="2814">
        <f>AK6+AK8</f>
        <v>0</v>
      </c>
      <c r="AL9" s="2815"/>
      <c r="AM9" s="2815"/>
      <c r="AN9" s="2816"/>
      <c r="AO9" s="2814">
        <f>AO6+AO8</f>
        <v>0</v>
      </c>
      <c r="AP9" s="2815"/>
      <c r="AQ9" s="2815"/>
      <c r="AR9" s="2816"/>
      <c r="AS9" s="2814">
        <f>AS6+AS8</f>
        <v>6</v>
      </c>
      <c r="AT9" s="2815"/>
      <c r="AU9" s="2815"/>
      <c r="AV9" s="2816"/>
      <c r="AW9" s="2814">
        <f>AW6+AW8</f>
        <v>4</v>
      </c>
      <c r="AX9" s="2815"/>
      <c r="AY9" s="2815"/>
      <c r="AZ9" s="2816"/>
      <c r="BA9" s="2814">
        <f>BA6+BA8</f>
        <v>5</v>
      </c>
      <c r="BB9" s="2815"/>
      <c r="BC9" s="2815"/>
      <c r="BD9" s="2816"/>
      <c r="BE9" s="2814">
        <f>BE6+BE8</f>
        <v>15</v>
      </c>
      <c r="BF9" s="2815"/>
      <c r="BG9" s="2816"/>
      <c r="BW9" s="1803"/>
      <c r="BX9" s="1803"/>
      <c r="BY9" s="1803"/>
      <c r="BZ9" s="1803"/>
      <c r="CA9" s="1803"/>
      <c r="CB9" s="2792"/>
      <c r="CC9" s="2792"/>
      <c r="CD9" s="2792"/>
      <c r="CE9" s="2792"/>
      <c r="CF9" s="2801"/>
      <c r="CG9" s="2801"/>
      <c r="CH9" s="2801"/>
      <c r="CI9" s="2801"/>
      <c r="CJ9" s="2801"/>
      <c r="CK9" s="2801"/>
    </row>
    <row r="10" spans="2:112" ht="21" customHeight="1" x14ac:dyDescent="0.15">
      <c r="B10" s="78"/>
      <c r="C10" s="560"/>
      <c r="D10" s="571"/>
      <c r="E10" s="564"/>
      <c r="F10" s="565"/>
      <c r="G10" s="565"/>
      <c r="H10" s="565"/>
      <c r="I10" s="565"/>
      <c r="J10" s="565"/>
      <c r="K10" s="565"/>
      <c r="L10" s="565"/>
      <c r="M10" s="565"/>
      <c r="N10" s="565"/>
      <c r="O10" s="565"/>
      <c r="P10" s="565"/>
      <c r="Q10" s="565"/>
      <c r="R10" s="565"/>
      <c r="S10" s="565"/>
      <c r="T10" s="565"/>
      <c r="U10" s="565"/>
      <c r="V10" s="564"/>
      <c r="W10" s="562"/>
      <c r="X10" s="78"/>
      <c r="Y10" s="78"/>
      <c r="Z10" s="78"/>
      <c r="AA10" s="78"/>
      <c r="BG10" s="570" t="str">
        <f>IF(AND(BE9&lt;&gt;BO3,D12="○"),"「事業者名簿」の定員数と想定される利用者数が一致しません。","")</f>
        <v/>
      </c>
      <c r="BK10" s="79"/>
      <c r="BL10" s="79"/>
      <c r="BM10" s="79"/>
      <c r="BN10" s="79"/>
      <c r="BO10" s="569"/>
      <c r="BP10" s="299"/>
      <c r="BQ10" s="568"/>
      <c r="BR10" s="568"/>
      <c r="BS10" s="568"/>
      <c r="BW10" s="1803"/>
      <c r="BX10" s="1803"/>
      <c r="BY10" s="1803"/>
      <c r="BZ10" s="1803"/>
      <c r="CA10" s="1803"/>
      <c r="CB10" s="2792"/>
      <c r="CC10" s="2792"/>
      <c r="CD10" s="2792"/>
      <c r="CE10" s="2792"/>
      <c r="CF10" s="2801"/>
      <c r="CG10" s="2801"/>
      <c r="CH10" s="2801"/>
      <c r="CI10" s="2801"/>
      <c r="CJ10" s="2801"/>
      <c r="CK10" s="2801"/>
    </row>
    <row r="11" spans="2:112" ht="21" customHeight="1" x14ac:dyDescent="0.15">
      <c r="B11" s="78"/>
      <c r="C11" s="560"/>
      <c r="D11" s="567" t="s">
        <v>963</v>
      </c>
      <c r="E11" s="566"/>
      <c r="F11" s="566"/>
      <c r="G11" s="566"/>
      <c r="H11" s="566"/>
      <c r="I11" s="566"/>
      <c r="J11" s="565"/>
      <c r="K11" s="565"/>
      <c r="L11" s="565"/>
      <c r="M11" s="565"/>
      <c r="N11" s="565"/>
      <c r="O11" s="565"/>
      <c r="P11" s="565"/>
      <c r="Q11" s="565"/>
      <c r="R11" s="565"/>
      <c r="S11" s="565"/>
      <c r="T11" s="565"/>
      <c r="U11" s="565"/>
      <c r="V11" s="564"/>
      <c r="W11" s="563"/>
      <c r="Z11" s="470" t="s">
        <v>962</v>
      </c>
      <c r="AP11" s="470" t="s">
        <v>961</v>
      </c>
      <c r="AQ11" s="470"/>
      <c r="AW11" s="553"/>
      <c r="AX11" s="553"/>
      <c r="AY11" s="553"/>
      <c r="BG11" s="507"/>
      <c r="BH11" s="470" t="s">
        <v>960</v>
      </c>
      <c r="BN11" s="553"/>
      <c r="BO11" s="553"/>
      <c r="BP11" s="553"/>
      <c r="BW11" s="78"/>
      <c r="BX11" s="78"/>
      <c r="BY11" s="78"/>
      <c r="BZ11" s="78"/>
      <c r="CA11" s="78"/>
      <c r="CB11" s="2792"/>
      <c r="CC11" s="2792"/>
      <c r="CD11" s="2792"/>
      <c r="CE11" s="2792"/>
      <c r="CF11" s="2801"/>
      <c r="CG11" s="2801"/>
      <c r="CH11" s="2801"/>
      <c r="CI11" s="2801"/>
      <c r="CJ11" s="2801"/>
      <c r="CK11" s="2801"/>
    </row>
    <row r="12" spans="2:112" ht="21" customHeight="1" x14ac:dyDescent="0.15">
      <c r="B12" s="78"/>
      <c r="C12" s="560"/>
      <c r="D12" s="2793" t="s">
        <v>782</v>
      </c>
      <c r="E12" s="2807"/>
      <c r="F12" s="2795" t="s">
        <v>959</v>
      </c>
      <c r="G12" s="2796"/>
      <c r="H12" s="2796"/>
      <c r="I12" s="2796"/>
      <c r="J12" s="2796"/>
      <c r="K12" s="2796"/>
      <c r="L12" s="2796"/>
      <c r="M12" s="2796"/>
      <c r="N12" s="2796"/>
      <c r="O12" s="2796"/>
      <c r="P12" s="2796"/>
      <c r="Q12" s="2796"/>
      <c r="R12" s="2796"/>
      <c r="S12" s="2796"/>
      <c r="T12" s="2796"/>
      <c r="U12" s="2796"/>
      <c r="V12" s="2797"/>
      <c r="W12" s="562"/>
      <c r="AE12" s="1812" t="s">
        <v>958</v>
      </c>
      <c r="AF12" s="1813"/>
      <c r="AG12" s="1813"/>
      <c r="AH12" s="1813"/>
      <c r="AI12" s="1813"/>
      <c r="AJ12" s="1813"/>
      <c r="AK12" s="1814"/>
      <c r="AL12" s="2808" t="s">
        <v>957</v>
      </c>
      <c r="AM12" s="2809"/>
      <c r="AN12" s="2810"/>
      <c r="AV12" s="1812" t="s">
        <v>958</v>
      </c>
      <c r="AW12" s="1813"/>
      <c r="AX12" s="1813"/>
      <c r="AY12" s="1813"/>
      <c r="AZ12" s="1813"/>
      <c r="BA12" s="1813"/>
      <c r="BB12" s="1814"/>
      <c r="BC12" s="2808" t="s">
        <v>957</v>
      </c>
      <c r="BD12" s="2809"/>
      <c r="BE12" s="2810"/>
      <c r="BF12" s="389"/>
      <c r="BG12" s="507"/>
      <c r="BM12" s="1812" t="s">
        <v>956</v>
      </c>
      <c r="BN12" s="1813"/>
      <c r="BO12" s="1813"/>
      <c r="BP12" s="1813"/>
      <c r="BQ12" s="1813"/>
      <c r="BR12" s="1813"/>
      <c r="BS12" s="1814"/>
      <c r="BW12" s="2806"/>
      <c r="BX12" s="2806"/>
      <c r="BY12" s="2806"/>
      <c r="BZ12" s="2806"/>
      <c r="CA12" s="2806"/>
      <c r="CB12" s="2802"/>
      <c r="CC12" s="2802"/>
      <c r="CD12" s="2802"/>
      <c r="CE12" s="2802"/>
      <c r="CF12" s="2803"/>
      <c r="CG12" s="2803"/>
      <c r="CH12" s="2803"/>
      <c r="CI12" s="2806"/>
      <c r="CJ12" s="2806"/>
      <c r="CK12" s="2806"/>
    </row>
    <row r="13" spans="2:112" ht="26.25" customHeight="1" x14ac:dyDescent="0.15">
      <c r="B13" s="78"/>
      <c r="C13" s="560"/>
      <c r="D13" s="2793"/>
      <c r="E13" s="2794"/>
      <c r="F13" s="2795" t="s">
        <v>955</v>
      </c>
      <c r="G13" s="2796"/>
      <c r="H13" s="2796"/>
      <c r="I13" s="2796"/>
      <c r="J13" s="2796"/>
      <c r="K13" s="2796"/>
      <c r="L13" s="2796"/>
      <c r="M13" s="2796"/>
      <c r="N13" s="2796"/>
      <c r="O13" s="2796"/>
      <c r="P13" s="2796"/>
      <c r="Q13" s="2796"/>
      <c r="R13" s="2796"/>
      <c r="S13" s="2796"/>
      <c r="T13" s="2796"/>
      <c r="U13" s="2796"/>
      <c r="V13" s="2797"/>
      <c r="W13" s="559"/>
      <c r="AE13" s="2789" t="s">
        <v>954</v>
      </c>
      <c r="AF13" s="2790"/>
      <c r="AG13" s="2790"/>
      <c r="AH13" s="2791"/>
      <c r="AI13" s="2789" t="s">
        <v>952</v>
      </c>
      <c r="AJ13" s="2790"/>
      <c r="AK13" s="2791"/>
      <c r="AL13" s="2811"/>
      <c r="AM13" s="2812"/>
      <c r="AN13" s="2813"/>
      <c r="AQ13" s="2795"/>
      <c r="AR13" s="2796"/>
      <c r="AS13" s="2796"/>
      <c r="AT13" s="2796"/>
      <c r="AU13" s="2797"/>
      <c r="AV13" s="2789" t="s">
        <v>954</v>
      </c>
      <c r="AW13" s="2790"/>
      <c r="AX13" s="2790"/>
      <c r="AY13" s="2791"/>
      <c r="AZ13" s="2789" t="s">
        <v>952</v>
      </c>
      <c r="BA13" s="2790"/>
      <c r="BB13" s="2791"/>
      <c r="BC13" s="2811"/>
      <c r="BD13" s="2812"/>
      <c r="BE13" s="2813"/>
      <c r="BF13" s="389"/>
      <c r="BG13" s="561"/>
      <c r="BH13" s="2795"/>
      <c r="BI13" s="2796"/>
      <c r="BJ13" s="2796"/>
      <c r="BK13" s="2796"/>
      <c r="BL13" s="2797"/>
      <c r="BM13" s="2789" t="s">
        <v>953</v>
      </c>
      <c r="BN13" s="2790"/>
      <c r="BO13" s="2790"/>
      <c r="BP13" s="2791"/>
      <c r="BQ13" s="2789" t="s">
        <v>952</v>
      </c>
      <c r="BR13" s="2790"/>
      <c r="BS13" s="2791"/>
      <c r="BW13" s="78"/>
      <c r="BX13" s="78"/>
      <c r="BY13" s="78"/>
      <c r="BZ13" s="2792"/>
      <c r="CA13" s="2792"/>
      <c r="CB13" s="2792"/>
      <c r="CC13" s="2792"/>
      <c r="CD13" s="2801"/>
      <c r="CE13" s="2801"/>
      <c r="CF13" s="2801"/>
      <c r="CG13" s="2801"/>
      <c r="CH13" s="2801"/>
      <c r="CI13" s="2801"/>
    </row>
    <row r="14" spans="2:112" ht="21" customHeight="1" x14ac:dyDescent="0.15">
      <c r="B14" s="78"/>
      <c r="C14" s="560"/>
      <c r="D14" s="2793"/>
      <c r="E14" s="2794"/>
      <c r="F14" s="2795" t="s">
        <v>951</v>
      </c>
      <c r="G14" s="2796"/>
      <c r="H14" s="2796"/>
      <c r="I14" s="2796"/>
      <c r="J14" s="2796"/>
      <c r="K14" s="2796"/>
      <c r="L14" s="2796"/>
      <c r="M14" s="2796"/>
      <c r="N14" s="2796"/>
      <c r="O14" s="2796"/>
      <c r="P14" s="2796"/>
      <c r="Q14" s="2796"/>
      <c r="R14" s="2796"/>
      <c r="S14" s="2796"/>
      <c r="T14" s="2796"/>
      <c r="U14" s="2796"/>
      <c r="V14" s="2797"/>
      <c r="W14" s="559"/>
      <c r="Z14" s="1812" t="s">
        <v>950</v>
      </c>
      <c r="AA14" s="1813"/>
      <c r="AB14" s="1813"/>
      <c r="AC14" s="1813"/>
      <c r="AD14" s="1814"/>
      <c r="AE14" s="2798">
        <f>IF((OR($D$5="○",$D$6="○")),ROUNDDOWN(((BE$6+BE$8*0.9))/6,1))</f>
        <v>2.5</v>
      </c>
      <c r="AF14" s="2799"/>
      <c r="AG14" s="2799"/>
      <c r="AH14" s="2800"/>
      <c r="AI14" s="2777">
        <f>AE14*$AY$60</f>
        <v>80</v>
      </c>
      <c r="AJ14" s="2778"/>
      <c r="AK14" s="2779"/>
      <c r="AL14" s="2777">
        <f>AE14*40</f>
        <v>100</v>
      </c>
      <c r="AM14" s="2778"/>
      <c r="AN14" s="2779"/>
      <c r="AQ14" s="1812" t="s">
        <v>950</v>
      </c>
      <c r="AR14" s="1813"/>
      <c r="AS14" s="1813"/>
      <c r="AT14" s="1813"/>
      <c r="AU14" s="1814"/>
      <c r="AV14" s="2774">
        <f>IF((OR($D$5="○",$D$6="○")),$BE$43)</f>
        <v>2.5</v>
      </c>
      <c r="AW14" s="2775"/>
      <c r="AX14" s="2775"/>
      <c r="AY14" s="2776"/>
      <c r="AZ14" s="2787">
        <f>AV14*$AY$60</f>
        <v>80</v>
      </c>
      <c r="BA14" s="2787"/>
      <c r="BB14" s="2787"/>
      <c r="BC14" s="2777">
        <f>AV14*40</f>
        <v>100</v>
      </c>
      <c r="BD14" s="2778"/>
      <c r="BE14" s="2779"/>
      <c r="BF14" s="552"/>
      <c r="BG14" s="507"/>
      <c r="BH14" s="1812" t="s">
        <v>949</v>
      </c>
      <c r="BI14" s="1813"/>
      <c r="BJ14" s="1813"/>
      <c r="BK14" s="1813"/>
      <c r="BL14" s="1814"/>
      <c r="BM14" s="2774">
        <f>(ROUNDDOWN(BQ14/40,1))</f>
        <v>2.5</v>
      </c>
      <c r="BN14" s="2775"/>
      <c r="BO14" s="2775"/>
      <c r="BP14" s="2776"/>
      <c r="BQ14" s="2787">
        <f>$BB$73</f>
        <v>100.25</v>
      </c>
      <c r="BR14" s="2787"/>
      <c r="BS14" s="2787"/>
      <c r="BU14" s="470"/>
      <c r="BW14" s="470"/>
      <c r="BX14" s="470"/>
      <c r="BY14" s="470"/>
      <c r="BZ14" s="2802"/>
      <c r="CA14" s="2802"/>
      <c r="CB14" s="2802"/>
      <c r="CC14" s="2802"/>
      <c r="CD14" s="2804"/>
      <c r="CE14" s="2804"/>
      <c r="CF14" s="2804"/>
      <c r="CG14" s="1803"/>
      <c r="CH14" s="1803"/>
      <c r="CI14" s="1803"/>
    </row>
    <row r="15" spans="2:112" ht="21" customHeight="1" x14ac:dyDescent="0.15">
      <c r="B15" s="78"/>
      <c r="C15" s="558"/>
      <c r="D15" s="556"/>
      <c r="E15" s="556"/>
      <c r="F15" s="556"/>
      <c r="G15" s="556"/>
      <c r="H15" s="556"/>
      <c r="I15" s="556"/>
      <c r="J15" s="556"/>
      <c r="K15" s="556"/>
      <c r="L15" s="557" t="str">
        <f>IF(COUNTIF(D12:E14,"○")&gt;1,"いずれか１つを選択してください。","")</f>
        <v/>
      </c>
      <c r="M15" s="556"/>
      <c r="N15" s="556"/>
      <c r="O15" s="556"/>
      <c r="P15" s="556"/>
      <c r="Q15" s="556"/>
      <c r="R15" s="556"/>
      <c r="S15" s="556"/>
      <c r="T15" s="556"/>
      <c r="U15" s="556"/>
      <c r="V15" s="555"/>
      <c r="W15" s="554"/>
      <c r="Z15" s="1812" t="s">
        <v>948</v>
      </c>
      <c r="AA15" s="1813"/>
      <c r="AB15" s="1813"/>
      <c r="AC15" s="1813"/>
      <c r="AD15" s="1814"/>
      <c r="AE15" s="2798" t="b">
        <f>IF((OR($D$7="○")),ROUNDDOWN((BE$6+BE$8*0.9)/5,1))</f>
        <v>0</v>
      </c>
      <c r="AF15" s="2799"/>
      <c r="AG15" s="2799"/>
      <c r="AH15" s="2800"/>
      <c r="AI15" s="2777">
        <f>AE15*$AY$60</f>
        <v>0</v>
      </c>
      <c r="AJ15" s="2778"/>
      <c r="AK15" s="2779"/>
      <c r="AL15" s="2777">
        <f>AE15*40</f>
        <v>0</v>
      </c>
      <c r="AM15" s="2778"/>
      <c r="AN15" s="2779"/>
      <c r="AQ15" s="1812" t="s">
        <v>948</v>
      </c>
      <c r="AR15" s="1813"/>
      <c r="AS15" s="1813"/>
      <c r="AT15" s="1813"/>
      <c r="AU15" s="1814"/>
      <c r="AV15" s="2774" t="b">
        <f>IF(($D$7="○"),$BE$43)</f>
        <v>0</v>
      </c>
      <c r="AW15" s="2775"/>
      <c r="AX15" s="2775"/>
      <c r="AY15" s="2776"/>
      <c r="AZ15" s="2787">
        <f>AV15*$AY$60</f>
        <v>0</v>
      </c>
      <c r="BA15" s="2787"/>
      <c r="BB15" s="2787"/>
      <c r="BC15" s="2777">
        <f>AV15*40</f>
        <v>0</v>
      </c>
      <c r="BD15" s="2778"/>
      <c r="BE15" s="2779"/>
      <c r="BF15" s="552"/>
      <c r="BG15" s="507"/>
      <c r="BH15" s="2780" t="s">
        <v>75</v>
      </c>
      <c r="BI15" s="2781"/>
      <c r="BJ15" s="2781"/>
      <c r="BK15" s="2781"/>
      <c r="BL15" s="2782"/>
      <c r="BM15" s="2783">
        <f>SUM(BM12:BP14)</f>
        <v>2.5</v>
      </c>
      <c r="BN15" s="2784"/>
      <c r="BO15" s="2784"/>
      <c r="BP15" s="2785"/>
      <c r="BQ15" s="2788">
        <f>SUMIF(BQ12:BS14,"&lt;&gt;#VALUE!")</f>
        <v>100.25</v>
      </c>
      <c r="BR15" s="2788"/>
      <c r="BS15" s="2788"/>
      <c r="BW15" s="531"/>
    </row>
    <row r="16" spans="2:112" ht="21" customHeight="1" x14ac:dyDescent="0.15">
      <c r="B16" s="78"/>
      <c r="C16" s="78"/>
      <c r="D16" s="78"/>
      <c r="E16" s="79"/>
      <c r="F16" s="79"/>
      <c r="G16" s="79"/>
      <c r="H16" s="79"/>
      <c r="I16" s="79"/>
      <c r="J16" s="79"/>
      <c r="K16" s="79"/>
      <c r="L16" s="79"/>
      <c r="M16" s="79"/>
      <c r="N16" s="79"/>
      <c r="O16" s="79"/>
      <c r="P16" s="79"/>
      <c r="Q16" s="79"/>
      <c r="R16" s="79"/>
      <c r="S16" s="79"/>
      <c r="T16" s="79"/>
      <c r="U16" s="79"/>
      <c r="V16" s="78"/>
      <c r="W16" s="78"/>
      <c r="X16" s="78"/>
      <c r="Y16" s="78"/>
      <c r="Z16" s="2662" t="s">
        <v>9</v>
      </c>
      <c r="AA16" s="2663"/>
      <c r="AB16" s="2663"/>
      <c r="AC16" s="2663"/>
      <c r="AD16" s="2773"/>
      <c r="AE16" s="2774">
        <f>IF($D$6="○","",ROUNDDOWN(($AO$6+$AO$8*0.9)/9,1)+ROUNDDOWN(($AS$6-$AS$7+$AS$8*0.9)/6,1)+ROUNDDOWN($AS$7/12,1)+ROUNDDOWN(($AW$6-$AW$7+$AW$8*0.9)/4,1)+ROUNDDOWN($AW$7/8,1)+ROUNDDOWN(($BA$6-$BA$7+$BA$8*0.9)/2.5,1)+ROUNDDOWN($BA$7/5,1))</f>
        <v>4</v>
      </c>
      <c r="AF16" s="2775"/>
      <c r="AG16" s="2775"/>
      <c r="AH16" s="2776"/>
      <c r="AI16" s="2777">
        <f>AE16*$AY$60</f>
        <v>128</v>
      </c>
      <c r="AJ16" s="2778"/>
      <c r="AK16" s="2779"/>
      <c r="AL16" s="2777">
        <f>AE16*40</f>
        <v>160</v>
      </c>
      <c r="AM16" s="2778"/>
      <c r="AN16" s="2779"/>
      <c r="AO16" s="78"/>
      <c r="AP16" s="78"/>
      <c r="AQ16" s="2662" t="s">
        <v>9</v>
      </c>
      <c r="AR16" s="2663"/>
      <c r="AS16" s="2663"/>
      <c r="AT16" s="2663"/>
      <c r="AU16" s="2773"/>
      <c r="AV16" s="2774">
        <f>IF(($D$6="○"),"",$BE$51)</f>
        <v>4.2</v>
      </c>
      <c r="AW16" s="2775"/>
      <c r="AX16" s="2775"/>
      <c r="AY16" s="2776"/>
      <c r="AZ16" s="2787">
        <f>AV16*$AY$60</f>
        <v>134.4</v>
      </c>
      <c r="BA16" s="2787"/>
      <c r="BB16" s="2787"/>
      <c r="BC16" s="2777">
        <f>AV16*40</f>
        <v>168</v>
      </c>
      <c r="BD16" s="2778"/>
      <c r="BE16" s="2779"/>
      <c r="BF16" s="552"/>
      <c r="BG16" s="507"/>
      <c r="BH16" s="78"/>
      <c r="BI16" s="78"/>
      <c r="BJ16" s="78"/>
      <c r="BK16" s="78"/>
      <c r="BL16" s="78"/>
      <c r="BM16" s="553"/>
      <c r="BN16" s="553"/>
      <c r="BO16" s="553"/>
      <c r="BP16" s="553"/>
      <c r="BQ16" s="552"/>
      <c r="BR16" s="552"/>
      <c r="BS16" s="552"/>
    </row>
    <row r="17" spans="2:92" ht="21" customHeight="1" x14ac:dyDescent="0.15">
      <c r="B17" s="78"/>
      <c r="C17" s="78"/>
      <c r="D17" s="78"/>
      <c r="E17" s="79"/>
      <c r="F17" s="79"/>
      <c r="G17" s="79"/>
      <c r="H17" s="79"/>
      <c r="I17" s="79"/>
      <c r="J17" s="79"/>
      <c r="K17" s="79"/>
      <c r="L17" s="79"/>
      <c r="M17" s="79"/>
      <c r="N17" s="79"/>
      <c r="O17" s="79"/>
      <c r="P17" s="79"/>
      <c r="Q17" s="79"/>
      <c r="R17" s="79"/>
      <c r="S17" s="79"/>
      <c r="T17" s="79"/>
      <c r="U17" s="79"/>
      <c r="V17" s="78"/>
      <c r="W17" s="470"/>
      <c r="X17" s="470"/>
      <c r="Y17" s="470"/>
      <c r="Z17" s="2780" t="s">
        <v>75</v>
      </c>
      <c r="AA17" s="2781"/>
      <c r="AB17" s="2781"/>
      <c r="AC17" s="2781"/>
      <c r="AD17" s="2782"/>
      <c r="AE17" s="2783">
        <f>SUM(AE14:AH16)</f>
        <v>6.5</v>
      </c>
      <c r="AF17" s="2784"/>
      <c r="AG17" s="2784"/>
      <c r="AH17" s="2785"/>
      <c r="AI17" s="2786">
        <f>SUMIF(AI14:AK16,"&lt;&gt;#VALUE!")</f>
        <v>208</v>
      </c>
      <c r="AJ17" s="2786"/>
      <c r="AK17" s="2786"/>
      <c r="AL17" s="2786">
        <f>SUMIF(AL14:AN16,"&lt;&gt;#VALUE!")</f>
        <v>260</v>
      </c>
      <c r="AM17" s="2786"/>
      <c r="AN17" s="2786"/>
      <c r="AO17" s="470"/>
      <c r="AP17" s="470"/>
      <c r="AQ17" s="2780" t="s">
        <v>75</v>
      </c>
      <c r="AR17" s="2781"/>
      <c r="AS17" s="2781"/>
      <c r="AT17" s="2781"/>
      <c r="AU17" s="2782"/>
      <c r="AV17" s="2783">
        <f>SUM(AV14:AY16)</f>
        <v>6.7</v>
      </c>
      <c r="AW17" s="2784"/>
      <c r="AX17" s="2784"/>
      <c r="AY17" s="2785"/>
      <c r="AZ17" s="2788">
        <f>SUMIF(AZ14:BB16,"&lt;&gt;#VALUE!")</f>
        <v>214.4</v>
      </c>
      <c r="BA17" s="2788"/>
      <c r="BB17" s="2788"/>
      <c r="BC17" s="2780">
        <f>SUMIF(BC14:BE16,"&lt;&gt;#VALUE!")</f>
        <v>268</v>
      </c>
      <c r="BD17" s="2781"/>
      <c r="BE17" s="2782"/>
      <c r="BF17" s="470"/>
      <c r="BG17" s="546"/>
      <c r="BH17" s="470"/>
      <c r="BI17" s="470"/>
      <c r="BJ17" s="470"/>
      <c r="BK17" s="470"/>
      <c r="BL17" s="470"/>
      <c r="BM17" s="551"/>
      <c r="BN17" s="551"/>
      <c r="BO17" s="551"/>
      <c r="BP17" s="551"/>
      <c r="BQ17" s="550"/>
      <c r="BR17" s="550"/>
      <c r="BS17" s="550"/>
      <c r="BT17" s="470"/>
      <c r="BU17" s="470"/>
      <c r="BV17" s="470"/>
      <c r="BW17" s="483"/>
      <c r="BX17" s="535"/>
    </row>
    <row r="18" spans="2:92" ht="21" customHeight="1" thickBot="1" x14ac:dyDescent="0.2">
      <c r="B18" s="78"/>
      <c r="C18" s="78"/>
      <c r="D18" s="78"/>
      <c r="E18" s="79"/>
      <c r="F18" s="79"/>
      <c r="G18" s="79"/>
      <c r="H18" s="79"/>
      <c r="I18" s="79"/>
      <c r="J18" s="79"/>
      <c r="K18" s="79"/>
      <c r="L18" s="79"/>
      <c r="M18" s="79"/>
      <c r="N18" s="79"/>
      <c r="O18" s="79"/>
      <c r="P18" s="79"/>
      <c r="Q18" s="79"/>
      <c r="R18" s="79"/>
      <c r="S18" s="79"/>
      <c r="T18" s="79"/>
      <c r="U18" s="79"/>
      <c r="V18" s="78"/>
      <c r="W18" s="549"/>
      <c r="X18" s="549"/>
      <c r="Y18" s="549"/>
      <c r="Z18" s="549"/>
      <c r="AA18" s="549"/>
      <c r="AB18" s="548"/>
      <c r="AC18" s="548"/>
      <c r="AD18" s="548"/>
      <c r="AE18" s="548"/>
      <c r="AF18" s="79"/>
      <c r="AG18" s="79"/>
      <c r="AH18" s="79"/>
      <c r="AI18" s="79"/>
      <c r="AJ18" s="79"/>
      <c r="AK18" s="79"/>
      <c r="AM18" s="549"/>
      <c r="AN18" s="549"/>
      <c r="AO18" s="549"/>
      <c r="AP18" s="549"/>
      <c r="AQ18" s="549"/>
      <c r="AR18" s="548"/>
      <c r="AS18" s="548"/>
      <c r="AT18" s="548"/>
      <c r="AU18" s="548"/>
      <c r="AV18" s="547"/>
      <c r="AW18" s="547"/>
      <c r="AX18" s="547"/>
      <c r="AY18" s="79"/>
      <c r="AZ18" s="79"/>
      <c r="BA18" s="79"/>
      <c r="BD18" s="546"/>
      <c r="BE18" s="546"/>
      <c r="BF18" s="546"/>
      <c r="BG18" s="546"/>
      <c r="BH18" s="546"/>
      <c r="BI18" s="508"/>
      <c r="BJ18" s="508"/>
      <c r="BK18" s="508"/>
      <c r="BL18" s="508"/>
      <c r="BM18" s="484"/>
      <c r="BN18" s="484"/>
      <c r="BO18" s="484"/>
      <c r="BP18" s="484"/>
      <c r="BQ18" s="532"/>
      <c r="BR18" s="483"/>
      <c r="BS18" s="483"/>
      <c r="BT18" s="483"/>
      <c r="BU18" s="531"/>
      <c r="BV18" s="531"/>
      <c r="BW18" s="531"/>
      <c r="BX18" s="535"/>
    </row>
    <row r="19" spans="2:92" ht="8.25" customHeight="1" x14ac:dyDescent="0.15">
      <c r="B19" s="545"/>
      <c r="C19" s="544"/>
      <c r="D19" s="544"/>
      <c r="E19" s="303"/>
      <c r="F19" s="303"/>
      <c r="G19" s="303"/>
      <c r="H19" s="303"/>
      <c r="I19" s="303"/>
      <c r="J19" s="303"/>
      <c r="K19" s="303"/>
      <c r="L19" s="303"/>
      <c r="M19" s="303"/>
      <c r="N19" s="303"/>
      <c r="O19" s="303"/>
      <c r="P19" s="303"/>
      <c r="Q19" s="303"/>
      <c r="R19" s="303"/>
      <c r="S19" s="303"/>
      <c r="T19" s="303"/>
      <c r="U19" s="303"/>
      <c r="V19" s="544"/>
      <c r="W19" s="543"/>
      <c r="X19" s="543"/>
      <c r="Y19" s="543"/>
      <c r="Z19" s="543"/>
      <c r="AA19" s="543"/>
      <c r="AB19" s="542"/>
      <c r="AC19" s="542"/>
      <c r="AD19" s="542"/>
      <c r="AE19" s="542"/>
      <c r="AF19" s="303"/>
      <c r="AG19" s="303"/>
      <c r="AH19" s="303"/>
      <c r="AI19" s="303"/>
      <c r="AJ19" s="303"/>
      <c r="AK19" s="303"/>
      <c r="AL19" s="540"/>
      <c r="AM19" s="543"/>
      <c r="AN19" s="543"/>
      <c r="AO19" s="543"/>
      <c r="AP19" s="543"/>
      <c r="AQ19" s="543"/>
      <c r="AR19" s="542"/>
      <c r="AS19" s="542"/>
      <c r="AT19" s="542"/>
      <c r="AU19" s="542"/>
      <c r="AV19" s="541"/>
      <c r="AW19" s="541"/>
      <c r="AX19" s="541"/>
      <c r="AY19" s="303"/>
      <c r="AZ19" s="303"/>
      <c r="BA19" s="303"/>
      <c r="BB19" s="540"/>
      <c r="BC19" s="540"/>
      <c r="BD19" s="539"/>
      <c r="BE19" s="539"/>
      <c r="BF19" s="539"/>
      <c r="BG19" s="539"/>
      <c r="BH19" s="539"/>
      <c r="BI19" s="538"/>
      <c r="BJ19" s="538"/>
      <c r="BK19" s="538"/>
      <c r="BL19" s="538"/>
      <c r="BM19" s="537"/>
      <c r="BN19" s="536"/>
      <c r="BO19" s="484"/>
      <c r="BP19" s="484"/>
      <c r="BQ19" s="532"/>
      <c r="BR19" s="483"/>
      <c r="BS19" s="483"/>
      <c r="BT19" s="483"/>
      <c r="BU19" s="531"/>
      <c r="BV19" s="531"/>
      <c r="BW19" s="531"/>
      <c r="BX19" s="535"/>
    </row>
    <row r="20" spans="2:92" ht="21" customHeight="1" x14ac:dyDescent="0.15">
      <c r="B20" s="503"/>
      <c r="D20" s="470" t="s">
        <v>947</v>
      </c>
      <c r="E20" s="477"/>
      <c r="F20" s="477"/>
      <c r="G20" s="477"/>
      <c r="H20" s="477"/>
      <c r="I20" s="387"/>
      <c r="J20" s="508"/>
      <c r="K20" s="508"/>
      <c r="L20" s="508"/>
      <c r="M20" s="484"/>
      <c r="N20" s="484"/>
      <c r="O20" s="387"/>
      <c r="P20" s="484"/>
      <c r="Q20" s="79"/>
      <c r="R20" s="79"/>
      <c r="S20" s="79"/>
      <c r="T20" s="79"/>
      <c r="U20" s="79"/>
      <c r="V20" s="78"/>
      <c r="W20" s="534"/>
      <c r="X20" s="533"/>
      <c r="Y20" s="533"/>
      <c r="Z20" s="2764" t="s">
        <v>946</v>
      </c>
      <c r="AA20" s="2764"/>
      <c r="AB20" s="2764"/>
      <c r="AC20" s="2764"/>
      <c r="AD20" s="2764"/>
      <c r="AE20" s="2764"/>
      <c r="AF20" s="2764"/>
      <c r="AG20" s="2764"/>
      <c r="AH20" s="2764"/>
      <c r="AI20" s="2764"/>
      <c r="AJ20" s="2764"/>
      <c r="AK20" s="2764"/>
      <c r="AL20" s="2764"/>
      <c r="AM20" s="2764"/>
      <c r="AN20" s="2764"/>
      <c r="AO20" s="2764"/>
      <c r="AP20" s="2764"/>
      <c r="AQ20" s="2764"/>
      <c r="AR20" s="2764"/>
      <c r="AS20" s="2764"/>
      <c r="AT20" s="2764"/>
      <c r="AU20" s="2764"/>
      <c r="AV20" s="2764"/>
      <c r="AW20" s="2764"/>
      <c r="AX20" s="2764"/>
      <c r="AY20" s="2764"/>
      <c r="AZ20" s="2764"/>
      <c r="BA20" s="2764"/>
      <c r="BB20" s="2764"/>
      <c r="BC20" s="2764"/>
      <c r="BD20" s="2764"/>
      <c r="BE20" s="2764"/>
      <c r="BF20" s="2764"/>
      <c r="BG20" s="2764"/>
      <c r="BH20" s="2764"/>
      <c r="BI20" s="2764"/>
      <c r="BJ20" s="2764"/>
      <c r="BK20" s="2764"/>
      <c r="BL20" s="2764"/>
      <c r="BM20" s="2765"/>
      <c r="BN20" s="519"/>
      <c r="BO20" s="484"/>
      <c r="BP20" s="484"/>
      <c r="BQ20" s="532"/>
      <c r="BR20" s="483"/>
      <c r="BS20" s="483"/>
      <c r="BT20" s="483"/>
      <c r="BU20" s="531"/>
      <c r="BV20" s="531"/>
      <c r="BW20" s="531"/>
      <c r="BX20" s="484"/>
    </row>
    <row r="21" spans="2:92" ht="16.5" customHeight="1" x14ac:dyDescent="0.15">
      <c r="B21" s="503"/>
      <c r="C21" s="78"/>
      <c r="D21" s="78"/>
      <c r="E21" s="3"/>
      <c r="F21" s="508"/>
      <c r="G21" s="508"/>
      <c r="H21" s="508"/>
      <c r="I21" s="484"/>
      <c r="J21" s="484"/>
      <c r="L21" s="484"/>
      <c r="M21" s="79"/>
      <c r="N21" s="79"/>
      <c r="Q21" s="79"/>
      <c r="S21" s="508"/>
      <c r="T21" s="508"/>
      <c r="U21" s="508"/>
      <c r="V21" s="484"/>
      <c r="W21" s="530" t="s">
        <v>945</v>
      </c>
      <c r="X21" s="529"/>
      <c r="Y21" s="528"/>
      <c r="Z21" s="2766"/>
      <c r="AA21" s="2766"/>
      <c r="AB21" s="2766"/>
      <c r="AC21" s="2766"/>
      <c r="AD21" s="2766"/>
      <c r="AE21" s="2766"/>
      <c r="AF21" s="2766"/>
      <c r="AG21" s="2766"/>
      <c r="AH21" s="2766"/>
      <c r="AI21" s="2766"/>
      <c r="AJ21" s="2766"/>
      <c r="AK21" s="2766"/>
      <c r="AL21" s="2766"/>
      <c r="AM21" s="2766"/>
      <c r="AN21" s="2766"/>
      <c r="AO21" s="2766"/>
      <c r="AP21" s="2766"/>
      <c r="AQ21" s="2766"/>
      <c r="AR21" s="2766"/>
      <c r="AS21" s="2766"/>
      <c r="AT21" s="2766"/>
      <c r="AU21" s="2766"/>
      <c r="AV21" s="2766"/>
      <c r="AW21" s="2766"/>
      <c r="AX21" s="2766"/>
      <c r="AY21" s="2766"/>
      <c r="AZ21" s="2766"/>
      <c r="BA21" s="2766"/>
      <c r="BB21" s="2766"/>
      <c r="BC21" s="2766"/>
      <c r="BD21" s="2766"/>
      <c r="BE21" s="2766"/>
      <c r="BF21" s="2766"/>
      <c r="BG21" s="2766"/>
      <c r="BH21" s="2766"/>
      <c r="BI21" s="2766"/>
      <c r="BJ21" s="2766"/>
      <c r="BK21" s="2766"/>
      <c r="BL21" s="2766"/>
      <c r="BM21" s="2767"/>
      <c r="BN21" s="519"/>
      <c r="BO21" s="484"/>
      <c r="BQ21" s="477"/>
      <c r="BR21" s="476"/>
      <c r="BS21" s="476"/>
      <c r="BT21" s="471"/>
      <c r="BU21" s="471"/>
      <c r="BX21" s="484"/>
    </row>
    <row r="22" spans="2:92" ht="16.5" customHeight="1" x14ac:dyDescent="0.15">
      <c r="B22" s="503"/>
      <c r="C22" s="78"/>
      <c r="D22" s="78"/>
      <c r="E22" s="3"/>
      <c r="F22" s="508"/>
      <c r="G22" s="508"/>
      <c r="H22" s="508"/>
      <c r="I22" s="484"/>
      <c r="J22" s="484"/>
      <c r="L22" s="484"/>
      <c r="M22" s="79"/>
      <c r="N22" s="79"/>
      <c r="Q22" s="79"/>
      <c r="S22" s="508"/>
      <c r="T22" s="508"/>
      <c r="U22" s="508"/>
      <c r="V22" s="484"/>
      <c r="W22" s="527"/>
      <c r="X22" s="526"/>
      <c r="Y22" s="526"/>
      <c r="Z22" s="2768"/>
      <c r="AA22" s="2768"/>
      <c r="AB22" s="2768"/>
      <c r="AC22" s="2768"/>
      <c r="AD22" s="2768"/>
      <c r="AE22" s="2768"/>
      <c r="AF22" s="2768"/>
      <c r="AG22" s="2768"/>
      <c r="AH22" s="2768"/>
      <c r="AI22" s="2768"/>
      <c r="AJ22" s="2768"/>
      <c r="AK22" s="2768"/>
      <c r="AL22" s="2768"/>
      <c r="AM22" s="2768"/>
      <c r="AN22" s="2768"/>
      <c r="AO22" s="2768"/>
      <c r="AP22" s="2768"/>
      <c r="AQ22" s="2768"/>
      <c r="AR22" s="2768"/>
      <c r="AS22" s="2768"/>
      <c r="AT22" s="2768"/>
      <c r="AU22" s="2768"/>
      <c r="AV22" s="2768"/>
      <c r="AW22" s="2768"/>
      <c r="AX22" s="2768"/>
      <c r="AY22" s="2768"/>
      <c r="AZ22" s="2768"/>
      <c r="BA22" s="2768"/>
      <c r="BB22" s="2768"/>
      <c r="BC22" s="2768"/>
      <c r="BD22" s="2768"/>
      <c r="BE22" s="2768"/>
      <c r="BF22" s="2768"/>
      <c r="BG22" s="2768"/>
      <c r="BH22" s="2768"/>
      <c r="BI22" s="2768"/>
      <c r="BJ22" s="2768"/>
      <c r="BK22" s="2768"/>
      <c r="BL22" s="2768"/>
      <c r="BM22" s="2769"/>
      <c r="BN22" s="519"/>
      <c r="BO22" s="483"/>
      <c r="BQ22" s="477"/>
      <c r="BR22" s="476"/>
      <c r="BS22" s="476"/>
      <c r="BT22" s="471"/>
      <c r="BU22" s="471"/>
      <c r="BX22" s="484"/>
    </row>
    <row r="23" spans="2:92" ht="12" customHeight="1" x14ac:dyDescent="0.15">
      <c r="B23" s="503"/>
      <c r="C23" s="78"/>
      <c r="D23" s="78"/>
      <c r="E23" s="3"/>
      <c r="F23" s="508"/>
      <c r="G23" s="508"/>
      <c r="H23" s="508"/>
      <c r="I23" s="484"/>
      <c r="J23" s="484"/>
      <c r="L23" s="484"/>
      <c r="M23" s="79"/>
      <c r="N23" s="79"/>
      <c r="Q23" s="79"/>
      <c r="S23" s="508"/>
      <c r="T23" s="508"/>
      <c r="U23" s="508"/>
      <c r="V23" s="484"/>
      <c r="W23" s="80"/>
      <c r="X23" s="525"/>
      <c r="Y23" s="525"/>
      <c r="Z23" s="302"/>
      <c r="AA23" s="524"/>
      <c r="AB23" s="524"/>
      <c r="AC23" s="524"/>
      <c r="AD23" s="524"/>
      <c r="AE23" s="524"/>
      <c r="AF23" s="524"/>
      <c r="AG23" s="524"/>
      <c r="AH23" s="524"/>
      <c r="AI23" s="524"/>
      <c r="AJ23" s="524"/>
      <c r="AK23" s="524"/>
      <c r="AL23" s="524"/>
      <c r="AM23" s="524"/>
      <c r="AN23" s="524"/>
      <c r="AO23" s="524"/>
      <c r="AP23" s="524"/>
      <c r="AQ23" s="524"/>
      <c r="AR23" s="524"/>
      <c r="AS23" s="524"/>
      <c r="AT23" s="524"/>
      <c r="AU23" s="524"/>
      <c r="AV23" s="524"/>
      <c r="AW23" s="524"/>
      <c r="AX23" s="524"/>
      <c r="AY23" s="524"/>
      <c r="AZ23" s="524"/>
      <c r="BA23" s="524"/>
      <c r="BB23" s="524"/>
      <c r="BC23" s="524"/>
      <c r="BD23" s="524"/>
      <c r="BE23" s="524"/>
      <c r="BF23" s="524"/>
      <c r="BG23" s="524"/>
      <c r="BH23" s="524"/>
      <c r="BI23" s="524"/>
      <c r="BJ23" s="524"/>
      <c r="BK23" s="524"/>
      <c r="BL23" s="524"/>
      <c r="BM23" s="524"/>
      <c r="BN23" s="519"/>
      <c r="BO23" s="483"/>
      <c r="BQ23" s="477"/>
      <c r="BR23" s="476"/>
      <c r="BS23" s="476"/>
      <c r="BT23" s="471"/>
      <c r="BU23" s="471"/>
      <c r="BX23" s="484"/>
    </row>
    <row r="24" spans="2:92" ht="21" customHeight="1" x14ac:dyDescent="0.15">
      <c r="B24" s="503"/>
      <c r="C24" s="523"/>
      <c r="D24" s="2770" t="s">
        <v>944</v>
      </c>
      <c r="E24" s="2770"/>
      <c r="F24" s="2770"/>
      <c r="G24" s="2770"/>
      <c r="H24" s="2770"/>
      <c r="I24" s="2770"/>
      <c r="J24" s="2770"/>
      <c r="K24" s="2770"/>
      <c r="L24" s="2770"/>
      <c r="M24" s="2770"/>
      <c r="N24" s="2770"/>
      <c r="O24" s="2770"/>
      <c r="P24" s="2770"/>
      <c r="Q24" s="2770"/>
      <c r="R24" s="2770"/>
      <c r="S24" s="2770"/>
      <c r="T24" s="2770"/>
      <c r="U24" s="2770"/>
      <c r="V24" s="2770"/>
      <c r="W24" s="2770"/>
      <c r="X24" s="2770"/>
      <c r="Y24" s="2770"/>
      <c r="Z24" s="2770"/>
      <c r="AA24" s="2770"/>
      <c r="AB24" s="2770"/>
      <c r="AC24" s="2770"/>
      <c r="AD24" s="2770"/>
      <c r="AE24" s="2770"/>
      <c r="AF24" s="2770"/>
      <c r="AG24" s="522"/>
      <c r="AH24" s="484"/>
      <c r="AI24" s="521"/>
      <c r="AJ24" s="2771" t="s">
        <v>33</v>
      </c>
      <c r="AK24" s="2771"/>
      <c r="AL24" s="2771"/>
      <c r="AM24" s="2771"/>
      <c r="AN24" s="2771"/>
      <c r="AO24" s="2771"/>
      <c r="AP24" s="2771"/>
      <c r="AQ24" s="2771"/>
      <c r="AR24" s="2771"/>
      <c r="AS24" s="2771"/>
      <c r="AT24" s="2771"/>
      <c r="AU24" s="2771"/>
      <c r="AV24" s="2771"/>
      <c r="AW24" s="2771"/>
      <c r="AX24" s="2771"/>
      <c r="AY24" s="2771"/>
      <c r="AZ24" s="2771"/>
      <c r="BA24" s="2771"/>
      <c r="BB24" s="2771"/>
      <c r="BC24" s="2771"/>
      <c r="BD24" s="2771"/>
      <c r="BE24" s="2771"/>
      <c r="BF24" s="2771"/>
      <c r="BG24" s="2771"/>
      <c r="BH24" s="2771"/>
      <c r="BI24" s="2771"/>
      <c r="BJ24" s="2771"/>
      <c r="BK24" s="2771"/>
      <c r="BL24" s="2771"/>
      <c r="BM24" s="520"/>
      <c r="BN24" s="519"/>
      <c r="BO24" s="483"/>
      <c r="BQ24" s="477"/>
      <c r="BR24" s="476"/>
      <c r="BS24" s="476"/>
      <c r="BT24" s="471"/>
      <c r="BU24" s="471"/>
    </row>
    <row r="25" spans="2:92" ht="21" customHeight="1" x14ac:dyDescent="0.15">
      <c r="B25" s="503"/>
      <c r="C25" s="509"/>
      <c r="D25" s="2772" t="s">
        <v>943</v>
      </c>
      <c r="E25" s="2772"/>
      <c r="F25" s="2772"/>
      <c r="G25" s="2772"/>
      <c r="H25" s="2772"/>
      <c r="I25" s="518" t="s">
        <v>939</v>
      </c>
      <c r="J25" s="518"/>
      <c r="K25" s="518"/>
      <c r="L25" s="518"/>
      <c r="M25" s="518" t="s">
        <v>938</v>
      </c>
      <c r="N25" s="518"/>
      <c r="O25" s="518"/>
      <c r="P25" s="518"/>
      <c r="Q25" s="4"/>
      <c r="R25" s="512"/>
      <c r="S25" s="512"/>
      <c r="T25" s="2772" t="s">
        <v>942</v>
      </c>
      <c r="U25" s="2772"/>
      <c r="V25" s="2772"/>
      <c r="W25" s="2772"/>
      <c r="X25" s="2772"/>
      <c r="Y25" s="518" t="s">
        <v>939</v>
      </c>
      <c r="Z25" s="518"/>
      <c r="AA25" s="518"/>
      <c r="AB25" s="518"/>
      <c r="AC25" s="518" t="s">
        <v>938</v>
      </c>
      <c r="AD25" s="518"/>
      <c r="AE25" s="518"/>
      <c r="AF25" s="518"/>
      <c r="AG25" s="515"/>
      <c r="AH25" s="512"/>
      <c r="AI25" s="514"/>
      <c r="AJ25" s="2772" t="s">
        <v>941</v>
      </c>
      <c r="AK25" s="2772"/>
      <c r="AL25" s="2772"/>
      <c r="AM25" s="2772"/>
      <c r="AN25" s="2772"/>
      <c r="AO25" s="518" t="s">
        <v>939</v>
      </c>
      <c r="AP25" s="518"/>
      <c r="AQ25" s="518"/>
      <c r="AR25" s="518"/>
      <c r="AS25" s="518" t="s">
        <v>938</v>
      </c>
      <c r="AT25" s="518"/>
      <c r="AU25" s="518"/>
      <c r="AV25" s="518"/>
      <c r="AW25" s="517"/>
      <c r="AX25" s="512"/>
      <c r="AY25" s="511"/>
      <c r="AZ25" s="2772" t="s">
        <v>940</v>
      </c>
      <c r="BA25" s="2772"/>
      <c r="BB25" s="2772"/>
      <c r="BC25" s="2772"/>
      <c r="BD25" s="2772"/>
      <c r="BE25" s="518" t="s">
        <v>939</v>
      </c>
      <c r="BF25" s="518"/>
      <c r="BG25" s="518"/>
      <c r="BH25" s="518"/>
      <c r="BI25" s="518" t="s">
        <v>938</v>
      </c>
      <c r="BJ25" s="518"/>
      <c r="BK25" s="518"/>
      <c r="BL25" s="518"/>
      <c r="BM25" s="504"/>
      <c r="BN25" s="493"/>
      <c r="BO25" s="484"/>
      <c r="BQ25" s="477"/>
      <c r="BR25" s="476"/>
      <c r="BS25" s="476"/>
      <c r="BT25" s="471"/>
      <c r="BU25" s="471"/>
      <c r="BV25" s="517"/>
      <c r="BW25" s="517"/>
      <c r="BX25" s="517"/>
      <c r="BY25" s="517"/>
      <c r="CA25" s="517"/>
      <c r="CB25" s="517"/>
      <c r="CC25" s="517"/>
      <c r="CD25" s="517"/>
      <c r="CF25" s="517"/>
      <c r="CG25" s="517"/>
      <c r="CH25" s="517"/>
      <c r="CI25" s="517"/>
      <c r="CK25" s="517"/>
      <c r="CL25" s="517"/>
      <c r="CM25" s="517"/>
      <c r="CN25" s="517"/>
    </row>
    <row r="26" spans="2:92" ht="21" customHeight="1" x14ac:dyDescent="0.15">
      <c r="B26" s="503"/>
      <c r="C26" s="509"/>
      <c r="D26" s="2772" t="s">
        <v>937</v>
      </c>
      <c r="E26" s="2772"/>
      <c r="F26" s="2772"/>
      <c r="G26" s="2772"/>
      <c r="H26" s="2772"/>
      <c r="I26" s="2754">
        <f>(ROUNDDOWN(M26/40,1))</f>
        <v>-1.2</v>
      </c>
      <c r="J26" s="2754"/>
      <c r="K26" s="2754"/>
      <c r="L26" s="2754"/>
      <c r="M26" s="2754">
        <f>((((ROUNDDOWN($BE$9/12,1))*40)))*-1</f>
        <v>-48</v>
      </c>
      <c r="N26" s="2754"/>
      <c r="O26" s="2754"/>
      <c r="P26" s="2754"/>
      <c r="Q26" s="4"/>
      <c r="R26" s="512"/>
      <c r="S26" s="512"/>
      <c r="T26" s="2772" t="s">
        <v>937</v>
      </c>
      <c r="U26" s="2772"/>
      <c r="V26" s="2772"/>
      <c r="W26" s="2772"/>
      <c r="X26" s="2772"/>
      <c r="Y26" s="2754">
        <f>(ROUNDDOWN(AC26/40,1))</f>
        <v>-0.5</v>
      </c>
      <c r="Z26" s="2754"/>
      <c r="AA26" s="2754"/>
      <c r="AB26" s="2754"/>
      <c r="AC26" s="2754">
        <f>((((ROUNDDOWN($BE$9/30,1))*40)))*-1</f>
        <v>-20</v>
      </c>
      <c r="AD26" s="2754"/>
      <c r="AE26" s="2754"/>
      <c r="AF26" s="2754"/>
      <c r="AG26" s="515"/>
      <c r="AH26" s="512"/>
      <c r="AI26" s="514"/>
      <c r="AJ26" s="2772" t="s">
        <v>937</v>
      </c>
      <c r="AK26" s="2772"/>
      <c r="AL26" s="2772"/>
      <c r="AM26" s="2772"/>
      <c r="AN26" s="2772"/>
      <c r="AO26" s="2754">
        <f>(ROUNDDOWN(AS26/40,1))</f>
        <v>-2</v>
      </c>
      <c r="AP26" s="2754"/>
      <c r="AQ26" s="2754"/>
      <c r="AR26" s="2754"/>
      <c r="AS26" s="2754">
        <f>((((ROUNDDOWN($BE$9/7.5,1))*40)))*-1</f>
        <v>-80</v>
      </c>
      <c r="AT26" s="2754"/>
      <c r="AU26" s="2754"/>
      <c r="AV26" s="2754"/>
      <c r="AW26" s="513"/>
      <c r="AX26" s="512"/>
      <c r="AY26" s="511"/>
      <c r="AZ26" s="2772" t="s">
        <v>937</v>
      </c>
      <c r="BA26" s="2772"/>
      <c r="BB26" s="2772"/>
      <c r="BC26" s="2772"/>
      <c r="BD26" s="2772"/>
      <c r="BE26" s="2754">
        <f>(ROUNDDOWN(BI26/40,1))</f>
        <v>-0.7</v>
      </c>
      <c r="BF26" s="2754"/>
      <c r="BG26" s="2754"/>
      <c r="BH26" s="2754"/>
      <c r="BI26" s="2755">
        <f>((((ROUNDDOWN($BE$9/20,1))*40)))*-1</f>
        <v>-28</v>
      </c>
      <c r="BJ26" s="2756"/>
      <c r="BK26" s="2756"/>
      <c r="BL26" s="2757"/>
      <c r="BM26" s="504"/>
      <c r="BN26" s="493"/>
      <c r="BO26" s="484"/>
      <c r="BQ26" s="477"/>
      <c r="BR26" s="476"/>
      <c r="BS26" s="476"/>
      <c r="BT26" s="471"/>
      <c r="BU26" s="471"/>
      <c r="BV26" s="516"/>
      <c r="BW26" s="516"/>
      <c r="BX26" s="516"/>
      <c r="BY26" s="516"/>
      <c r="CA26" s="516"/>
      <c r="CB26" s="516"/>
      <c r="CC26" s="516"/>
      <c r="CD26" s="516"/>
      <c r="CF26" s="516"/>
      <c r="CG26" s="516"/>
      <c r="CH26" s="516"/>
      <c r="CI26" s="516"/>
      <c r="CK26" s="516"/>
      <c r="CL26" s="516"/>
      <c r="CM26" s="516"/>
      <c r="CN26" s="516"/>
    </row>
    <row r="27" spans="2:92" ht="21" customHeight="1" x14ac:dyDescent="0.15">
      <c r="B27" s="503"/>
      <c r="C27" s="509"/>
      <c r="D27" s="2751" t="s">
        <v>936</v>
      </c>
      <c r="E27" s="2752"/>
      <c r="F27" s="2752"/>
      <c r="G27" s="2752"/>
      <c r="H27" s="2753"/>
      <c r="I27" s="2754">
        <f>(ROUNDDOWN(M27/40,1))</f>
        <v>-1.3</v>
      </c>
      <c r="J27" s="2754"/>
      <c r="K27" s="2754"/>
      <c r="L27" s="2754"/>
      <c r="M27" s="2755">
        <f>($AL$17-$AI$17)*-1</f>
        <v>-52</v>
      </c>
      <c r="N27" s="2756"/>
      <c r="O27" s="2756"/>
      <c r="P27" s="2757"/>
      <c r="Q27" s="4"/>
      <c r="R27" s="512"/>
      <c r="S27" s="512"/>
      <c r="T27" s="2751" t="s">
        <v>936</v>
      </c>
      <c r="U27" s="2752"/>
      <c r="V27" s="2752"/>
      <c r="W27" s="2752"/>
      <c r="X27" s="2753"/>
      <c r="Y27" s="2754">
        <f>(ROUNDDOWN(AC27/40,1))</f>
        <v>-1.3</v>
      </c>
      <c r="Z27" s="2754"/>
      <c r="AA27" s="2754"/>
      <c r="AB27" s="2754"/>
      <c r="AC27" s="2755">
        <f>($AL$17-$AI$17)*-1</f>
        <v>-52</v>
      </c>
      <c r="AD27" s="2756"/>
      <c r="AE27" s="2756"/>
      <c r="AF27" s="2757"/>
      <c r="AG27" s="515"/>
      <c r="AH27" s="512"/>
      <c r="AI27" s="514"/>
      <c r="AJ27" s="2751" t="s">
        <v>936</v>
      </c>
      <c r="AK27" s="2752"/>
      <c r="AL27" s="2752"/>
      <c r="AM27" s="2752"/>
      <c r="AN27" s="2753"/>
      <c r="AO27" s="2754">
        <f>(ROUNDDOWN(AS27/40,1))</f>
        <v>-1.3</v>
      </c>
      <c r="AP27" s="2754"/>
      <c r="AQ27" s="2754"/>
      <c r="AR27" s="2754"/>
      <c r="AS27" s="2755">
        <f>($AL$17-$AI$17)*-1</f>
        <v>-52</v>
      </c>
      <c r="AT27" s="2756"/>
      <c r="AU27" s="2756"/>
      <c r="AV27" s="2757"/>
      <c r="AW27" s="513"/>
      <c r="AX27" s="512"/>
      <c r="AY27" s="511"/>
      <c r="AZ27" s="2751" t="s">
        <v>936</v>
      </c>
      <c r="BA27" s="2752"/>
      <c r="BB27" s="2752"/>
      <c r="BC27" s="2752"/>
      <c r="BD27" s="2753"/>
      <c r="BE27" s="2754">
        <f>(ROUNDDOWN(BI27/40,1))</f>
        <v>-1.3</v>
      </c>
      <c r="BF27" s="2754"/>
      <c r="BG27" s="2754"/>
      <c r="BH27" s="2754"/>
      <c r="BI27" s="2755">
        <f>($AL$17-$AI$17)*-1</f>
        <v>-52</v>
      </c>
      <c r="BJ27" s="2756"/>
      <c r="BK27" s="2756"/>
      <c r="BL27" s="2757"/>
      <c r="BM27" s="504"/>
      <c r="BN27" s="493"/>
      <c r="BO27" s="484"/>
      <c r="BQ27" s="477"/>
      <c r="BR27" s="476"/>
      <c r="BS27" s="476"/>
      <c r="BT27" s="471"/>
      <c r="BU27" s="471"/>
      <c r="BV27" s="516"/>
      <c r="BW27" s="516"/>
      <c r="BX27" s="516"/>
      <c r="BY27" s="516"/>
      <c r="CA27" s="516"/>
      <c r="CB27" s="516"/>
      <c r="CC27" s="516"/>
      <c r="CD27" s="516"/>
      <c r="CF27" s="516"/>
      <c r="CG27" s="516"/>
      <c r="CH27" s="516"/>
      <c r="CI27" s="516"/>
      <c r="CK27" s="516"/>
      <c r="CL27" s="516"/>
      <c r="CM27" s="516"/>
      <c r="CN27" s="516"/>
    </row>
    <row r="28" spans="2:92" ht="21" customHeight="1" thickBot="1" x14ac:dyDescent="0.2">
      <c r="B28" s="503"/>
      <c r="C28" s="509"/>
      <c r="D28" s="2758" t="s">
        <v>935</v>
      </c>
      <c r="E28" s="2758"/>
      <c r="F28" s="2758"/>
      <c r="G28" s="2758"/>
      <c r="H28" s="2758"/>
      <c r="I28" s="2759">
        <f>(ROUNDDOWN(M28/40,1))</f>
        <v>2.5</v>
      </c>
      <c r="J28" s="2759"/>
      <c r="K28" s="2759"/>
      <c r="L28" s="2759"/>
      <c r="M28" s="2760">
        <f>$BB$73</f>
        <v>100.25</v>
      </c>
      <c r="N28" s="2761"/>
      <c r="O28" s="2761"/>
      <c r="P28" s="2762"/>
      <c r="Q28" s="4"/>
      <c r="R28" s="512"/>
      <c r="S28" s="512"/>
      <c r="T28" s="2758" t="s">
        <v>935</v>
      </c>
      <c r="U28" s="2758"/>
      <c r="V28" s="2758"/>
      <c r="W28" s="2758"/>
      <c r="X28" s="2758"/>
      <c r="Y28" s="2759">
        <f>(ROUNDDOWN(AC28/40,1))</f>
        <v>2.5</v>
      </c>
      <c r="Z28" s="2759"/>
      <c r="AA28" s="2759"/>
      <c r="AB28" s="2759"/>
      <c r="AC28" s="2760">
        <f>$BB$73</f>
        <v>100.25</v>
      </c>
      <c r="AD28" s="2761"/>
      <c r="AE28" s="2761"/>
      <c r="AF28" s="2762"/>
      <c r="AG28" s="515"/>
      <c r="AH28" s="512"/>
      <c r="AI28" s="514"/>
      <c r="AJ28" s="2758" t="s">
        <v>935</v>
      </c>
      <c r="AK28" s="2758"/>
      <c r="AL28" s="2758"/>
      <c r="AM28" s="2758"/>
      <c r="AN28" s="2758"/>
      <c r="AO28" s="2759">
        <f>(ROUNDDOWN(AS28/40,1))</f>
        <v>2.5</v>
      </c>
      <c r="AP28" s="2759"/>
      <c r="AQ28" s="2759"/>
      <c r="AR28" s="2759"/>
      <c r="AS28" s="2760">
        <f>$BB$73</f>
        <v>100.25</v>
      </c>
      <c r="AT28" s="2761"/>
      <c r="AU28" s="2761"/>
      <c r="AV28" s="2762"/>
      <c r="AW28" s="513"/>
      <c r="AX28" s="512"/>
      <c r="AY28" s="511"/>
      <c r="AZ28" s="2758" t="s">
        <v>935</v>
      </c>
      <c r="BA28" s="2758"/>
      <c r="BB28" s="2758"/>
      <c r="BC28" s="2758"/>
      <c r="BD28" s="2758"/>
      <c r="BE28" s="2763">
        <f>(ROUNDDOWN(BI28/40,1))</f>
        <v>2.5</v>
      </c>
      <c r="BF28" s="2763"/>
      <c r="BG28" s="2763"/>
      <c r="BH28" s="2763"/>
      <c r="BI28" s="2760">
        <f>$BB$73</f>
        <v>100.25</v>
      </c>
      <c r="BJ28" s="2761"/>
      <c r="BK28" s="2761"/>
      <c r="BL28" s="2762"/>
      <c r="BM28" s="504"/>
      <c r="BN28" s="493"/>
      <c r="BO28" s="484"/>
      <c r="BV28" s="513"/>
      <c r="BW28" s="513"/>
      <c r="BX28" s="513"/>
      <c r="BY28" s="513"/>
      <c r="CA28" s="513"/>
      <c r="CB28" s="513"/>
      <c r="CC28" s="513"/>
      <c r="CD28" s="513"/>
      <c r="CF28" s="513"/>
      <c r="CG28" s="513"/>
      <c r="CH28" s="513"/>
      <c r="CI28" s="513"/>
      <c r="CK28" s="513"/>
      <c r="CL28" s="513"/>
      <c r="CM28" s="513"/>
      <c r="CN28" s="513"/>
    </row>
    <row r="29" spans="2:92" ht="30.75" customHeight="1" thickTop="1" x14ac:dyDescent="0.15">
      <c r="B29" s="503"/>
      <c r="C29" s="509"/>
      <c r="D29" s="2748" t="s">
        <v>934</v>
      </c>
      <c r="E29" s="2749"/>
      <c r="F29" s="2749"/>
      <c r="G29" s="2749"/>
      <c r="H29" s="2749"/>
      <c r="I29" s="2747">
        <f>SUM(I26:L28)</f>
        <v>0</v>
      </c>
      <c r="J29" s="2747"/>
      <c r="K29" s="2747"/>
      <c r="L29" s="2747"/>
      <c r="M29" s="2747">
        <f>SUM(M26:P28)</f>
        <v>0.25</v>
      </c>
      <c r="N29" s="2747"/>
      <c r="O29" s="2747"/>
      <c r="P29" s="2747"/>
      <c r="Q29" s="512"/>
      <c r="R29" s="512"/>
      <c r="S29" s="512"/>
      <c r="T29" s="2748" t="s">
        <v>934</v>
      </c>
      <c r="U29" s="2749"/>
      <c r="V29" s="2749"/>
      <c r="W29" s="2749"/>
      <c r="X29" s="2749"/>
      <c r="Y29" s="2747">
        <f>SUM(Y26:AB28)</f>
        <v>0.7</v>
      </c>
      <c r="Z29" s="2747"/>
      <c r="AA29" s="2747"/>
      <c r="AB29" s="2747"/>
      <c r="AC29" s="2747">
        <f>SUM(AC26:AF28)</f>
        <v>28.25</v>
      </c>
      <c r="AD29" s="2747"/>
      <c r="AE29" s="2747"/>
      <c r="AF29" s="2747"/>
      <c r="AG29" s="515"/>
      <c r="AH29" s="512"/>
      <c r="AI29" s="514"/>
      <c r="AJ29" s="2748" t="s">
        <v>933</v>
      </c>
      <c r="AK29" s="2749"/>
      <c r="AL29" s="2749"/>
      <c r="AM29" s="2749"/>
      <c r="AN29" s="2749"/>
      <c r="AO29" s="2750">
        <f>SUM(AO26:AR28)</f>
        <v>-0.79999999999999982</v>
      </c>
      <c r="AP29" s="2750"/>
      <c r="AQ29" s="2750"/>
      <c r="AR29" s="2750"/>
      <c r="AS29" s="2747">
        <f>SUM(AS26:AV28)</f>
        <v>-31.75</v>
      </c>
      <c r="AT29" s="2747"/>
      <c r="AU29" s="2747"/>
      <c r="AV29" s="2747"/>
      <c r="AW29" s="513"/>
      <c r="AX29" s="512"/>
      <c r="AY29" s="511"/>
      <c r="AZ29" s="2748" t="s">
        <v>933</v>
      </c>
      <c r="BA29" s="2749"/>
      <c r="BB29" s="2749"/>
      <c r="BC29" s="2749"/>
      <c r="BD29" s="2749"/>
      <c r="BE29" s="2750">
        <f>SUM(BE26:BH28)</f>
        <v>0.5</v>
      </c>
      <c r="BF29" s="2750"/>
      <c r="BG29" s="2750"/>
      <c r="BH29" s="2750"/>
      <c r="BI29" s="2747">
        <f>SUM(BI26:BL28)</f>
        <v>20.25</v>
      </c>
      <c r="BJ29" s="2747"/>
      <c r="BK29" s="2747"/>
      <c r="BL29" s="2747"/>
      <c r="BM29" s="504"/>
      <c r="BN29" s="493"/>
      <c r="BO29" s="484"/>
      <c r="BQ29" s="477"/>
      <c r="BR29" s="476"/>
      <c r="BS29" s="476"/>
      <c r="BT29" s="471"/>
      <c r="BU29" s="471"/>
      <c r="BV29" s="510"/>
      <c r="BW29" s="510"/>
      <c r="BX29" s="510"/>
      <c r="BY29" s="510"/>
      <c r="CA29" s="510"/>
      <c r="CB29" s="510"/>
      <c r="CC29" s="510"/>
      <c r="CD29" s="510"/>
      <c r="CF29" s="510"/>
      <c r="CG29" s="510"/>
      <c r="CH29" s="510"/>
      <c r="CI29" s="510"/>
      <c r="CK29" s="510"/>
      <c r="CL29" s="510"/>
      <c r="CM29" s="510"/>
      <c r="CN29" s="510"/>
    </row>
    <row r="30" spans="2:92" ht="20.25" customHeight="1" x14ac:dyDescent="0.15">
      <c r="B30" s="503"/>
      <c r="C30" s="509"/>
      <c r="D30" s="506"/>
      <c r="E30" s="506"/>
      <c r="F30" s="506"/>
      <c r="G30" s="506"/>
      <c r="H30" s="506"/>
      <c r="I30" s="505"/>
      <c r="J30" s="505"/>
      <c r="K30" s="505"/>
      <c r="L30" s="505"/>
      <c r="M30" s="505"/>
      <c r="N30" s="505"/>
      <c r="O30" s="505"/>
      <c r="P30" s="505"/>
      <c r="Q30" s="79"/>
      <c r="R30" s="79"/>
      <c r="S30" s="79"/>
      <c r="T30" s="506"/>
      <c r="U30" s="506"/>
      <c r="V30" s="506"/>
      <c r="W30" s="506"/>
      <c r="X30" s="506"/>
      <c r="Y30" s="505"/>
      <c r="Z30" s="505"/>
      <c r="AA30" s="505"/>
      <c r="AB30" s="505"/>
      <c r="AC30" s="505"/>
      <c r="AD30" s="505"/>
      <c r="AE30" s="505"/>
      <c r="AF30" s="505"/>
      <c r="AG30" s="301"/>
      <c r="AH30" s="79"/>
      <c r="AI30" s="300"/>
      <c r="AJ30" s="506"/>
      <c r="AK30" s="506"/>
      <c r="AL30" s="506"/>
      <c r="AM30" s="506"/>
      <c r="AN30" s="506"/>
      <c r="AO30" s="505"/>
      <c r="AP30" s="505"/>
      <c r="AQ30" s="505"/>
      <c r="AR30" s="505"/>
      <c r="AS30" s="505"/>
      <c r="AT30" s="505"/>
      <c r="AU30" s="505"/>
      <c r="AV30" s="505"/>
      <c r="AW30" s="508"/>
      <c r="AX30" s="79"/>
      <c r="AY30" s="507"/>
      <c r="AZ30" s="506"/>
      <c r="BA30" s="506"/>
      <c r="BB30" s="506"/>
      <c r="BC30" s="506"/>
      <c r="BD30" s="506"/>
      <c r="BE30" s="505"/>
      <c r="BF30" s="505"/>
      <c r="BG30" s="505"/>
      <c r="BH30" s="505"/>
      <c r="BI30" s="505"/>
      <c r="BJ30" s="505"/>
      <c r="BK30" s="505"/>
      <c r="BL30" s="505"/>
      <c r="BM30" s="504"/>
      <c r="BN30" s="493"/>
      <c r="BO30" s="484"/>
      <c r="BQ30" s="477"/>
      <c r="BR30" s="476"/>
      <c r="BS30" s="476"/>
      <c r="BT30" s="471"/>
      <c r="BU30" s="471"/>
      <c r="BX30" s="484"/>
    </row>
    <row r="31" spans="2:92" ht="20.25" customHeight="1" x14ac:dyDescent="0.15">
      <c r="B31" s="503"/>
      <c r="C31" s="509"/>
      <c r="D31" s="506"/>
      <c r="E31" s="506"/>
      <c r="F31" s="506"/>
      <c r="G31" s="506"/>
      <c r="H31" s="506"/>
      <c r="I31" s="505"/>
      <c r="J31" s="505"/>
      <c r="K31" s="2720" t="s">
        <v>932</v>
      </c>
      <c r="L31" s="2721"/>
      <c r="M31" s="2721"/>
      <c r="N31" s="2723" t="str">
        <f>IF(OR($BE$9&gt;0,),IF(AND(OR($D$5="○",$D$6="○"),$I$29&gt;=0),"可",IF(AND(OR($D$5="○",$D$6="○"),$I$29&lt;0),"不可","")),"")</f>
        <v>可</v>
      </c>
      <c r="O31" s="2724"/>
      <c r="P31" s="2725"/>
      <c r="Q31" s="79"/>
      <c r="R31" s="79"/>
      <c r="S31" s="79"/>
      <c r="T31" s="506"/>
      <c r="U31" s="506"/>
      <c r="V31" s="506"/>
      <c r="W31" s="506"/>
      <c r="X31" s="506"/>
      <c r="Y31" s="505"/>
      <c r="Z31" s="505"/>
      <c r="AA31" s="2720" t="s">
        <v>931</v>
      </c>
      <c r="AB31" s="2721"/>
      <c r="AC31" s="2722"/>
      <c r="AD31" s="2723" t="str">
        <f>IF(OR($BE$9&gt;0,),IF(AND(OR($D$5="○",$D$6="○"),$Y$29&gt;=0),"可",IF(AND(OR($D$5="○",$D$6="○"),$Y$29&lt;0),"不可","")),"")</f>
        <v>可</v>
      </c>
      <c r="AE31" s="2724"/>
      <c r="AF31" s="2725"/>
      <c r="AG31" s="301"/>
      <c r="AH31" s="79"/>
      <c r="AI31" s="300"/>
      <c r="AJ31" s="506"/>
      <c r="AK31" s="506"/>
      <c r="AL31" s="506"/>
      <c r="AM31" s="506"/>
      <c r="AN31" s="506"/>
      <c r="AO31" s="505"/>
      <c r="AP31" s="505"/>
      <c r="AQ31" s="2720" t="s">
        <v>930</v>
      </c>
      <c r="AR31" s="2721"/>
      <c r="AS31" s="2722"/>
      <c r="AT31" s="2723" t="str">
        <f>IF(OR($BE$9&gt;0,),IF(AND(OR($D$7="○"),$AO$29&gt;=0),"可",IF(AND(OR($D$7="○"),$AO$29&lt;0),"不可","")),"")</f>
        <v/>
      </c>
      <c r="AU31" s="2724"/>
      <c r="AV31" s="2725"/>
      <c r="AW31" s="508"/>
      <c r="AX31" s="79"/>
      <c r="AY31" s="507"/>
      <c r="AZ31" s="506"/>
      <c r="BA31" s="506"/>
      <c r="BB31" s="506"/>
      <c r="BC31" s="506"/>
      <c r="BD31" s="506"/>
      <c r="BE31" s="505"/>
      <c r="BF31" s="505"/>
      <c r="BG31" s="2720" t="s">
        <v>929</v>
      </c>
      <c r="BH31" s="2721"/>
      <c r="BI31" s="2722"/>
      <c r="BJ31" s="2723" t="str">
        <f>IF(OR($BE$9&gt;0,),IF(AND(OR($D$7="○"),$BE$29&gt;=0),"可",IF(AND(OR($D$7="○"),$BE$29&lt;0),"不可","")),"")</f>
        <v/>
      </c>
      <c r="BK31" s="2724"/>
      <c r="BL31" s="2725"/>
      <c r="BM31" s="504"/>
      <c r="BN31" s="493"/>
      <c r="BO31" s="484"/>
      <c r="BQ31" s="477"/>
      <c r="BR31" s="476"/>
      <c r="BS31" s="476"/>
      <c r="BT31" s="471"/>
      <c r="BU31" s="471"/>
      <c r="BX31" s="484"/>
    </row>
    <row r="32" spans="2:92" ht="20.25" customHeight="1" x14ac:dyDescent="0.15">
      <c r="B32" s="503"/>
      <c r="C32" s="502"/>
      <c r="D32" s="496"/>
      <c r="E32" s="496"/>
      <c r="F32" s="496"/>
      <c r="G32" s="496"/>
      <c r="H32" s="496"/>
      <c r="I32" s="495"/>
      <c r="J32" s="495"/>
      <c r="K32" s="495"/>
      <c r="L32" s="495"/>
      <c r="M32" s="495"/>
      <c r="N32" s="495"/>
      <c r="O32" s="495"/>
      <c r="P32" s="495"/>
      <c r="Q32" s="498"/>
      <c r="R32" s="498"/>
      <c r="S32" s="498"/>
      <c r="T32" s="496"/>
      <c r="U32" s="496"/>
      <c r="V32" s="496"/>
      <c r="W32" s="496"/>
      <c r="X32" s="496"/>
      <c r="Y32" s="495"/>
      <c r="Z32" s="495"/>
      <c r="AA32" s="495"/>
      <c r="AB32" s="495"/>
      <c r="AC32" s="495"/>
      <c r="AD32" s="495"/>
      <c r="AE32" s="495"/>
      <c r="AF32" s="495"/>
      <c r="AG32" s="501"/>
      <c r="AH32" s="79"/>
      <c r="AI32" s="500"/>
      <c r="AJ32" s="496"/>
      <c r="AK32" s="496"/>
      <c r="AL32" s="496"/>
      <c r="AM32" s="496"/>
      <c r="AN32" s="496"/>
      <c r="AO32" s="495"/>
      <c r="AP32" s="495"/>
      <c r="AQ32" s="495"/>
      <c r="AR32" s="495"/>
      <c r="AS32" s="495"/>
      <c r="AT32" s="495"/>
      <c r="AU32" s="495"/>
      <c r="AV32" s="495"/>
      <c r="AW32" s="499"/>
      <c r="AX32" s="498"/>
      <c r="AY32" s="497"/>
      <c r="AZ32" s="496"/>
      <c r="BA32" s="496"/>
      <c r="BB32" s="496"/>
      <c r="BC32" s="496"/>
      <c r="BD32" s="496"/>
      <c r="BE32" s="495"/>
      <c r="BF32" s="495"/>
      <c r="BG32" s="495"/>
      <c r="BH32" s="495"/>
      <c r="BI32" s="495"/>
      <c r="BJ32" s="495"/>
      <c r="BK32" s="495"/>
      <c r="BL32" s="495"/>
      <c r="BM32" s="494"/>
      <c r="BN32" s="493"/>
      <c r="BO32" s="484"/>
      <c r="BQ32" s="477"/>
      <c r="BR32" s="476"/>
      <c r="BS32" s="476"/>
      <c r="BT32" s="471"/>
      <c r="BU32" s="471"/>
      <c r="BX32" s="484"/>
    </row>
    <row r="33" spans="2:96" ht="20.25" customHeight="1" thickBot="1" x14ac:dyDescent="0.2">
      <c r="B33" s="492"/>
      <c r="C33" s="491"/>
      <c r="D33" s="488"/>
      <c r="E33" s="488"/>
      <c r="F33" s="488"/>
      <c r="G33" s="488"/>
      <c r="H33" s="488"/>
      <c r="I33" s="487"/>
      <c r="J33" s="487"/>
      <c r="K33" s="487"/>
      <c r="L33" s="487"/>
      <c r="M33" s="487"/>
      <c r="N33" s="487"/>
      <c r="O33" s="487"/>
      <c r="P33" s="487"/>
      <c r="Q33" s="86"/>
      <c r="R33" s="86"/>
      <c r="S33" s="86"/>
      <c r="T33" s="488"/>
      <c r="U33" s="488"/>
      <c r="V33" s="488"/>
      <c r="W33" s="488"/>
      <c r="X33" s="488"/>
      <c r="Y33" s="487"/>
      <c r="Z33" s="487"/>
      <c r="AA33" s="487"/>
      <c r="AB33" s="487"/>
      <c r="AC33" s="487"/>
      <c r="AD33" s="487"/>
      <c r="AE33" s="487"/>
      <c r="AF33" s="487"/>
      <c r="AG33" s="86"/>
      <c r="AH33" s="86"/>
      <c r="AI33" s="86"/>
      <c r="AJ33" s="488"/>
      <c r="AK33" s="488"/>
      <c r="AL33" s="488"/>
      <c r="AM33" s="488"/>
      <c r="AN33" s="488"/>
      <c r="AO33" s="487"/>
      <c r="AP33" s="487"/>
      <c r="AQ33" s="487"/>
      <c r="AR33" s="487"/>
      <c r="AS33" s="487"/>
      <c r="AT33" s="487"/>
      <c r="AU33" s="487"/>
      <c r="AV33" s="487"/>
      <c r="AW33" s="490"/>
      <c r="AX33" s="86"/>
      <c r="AY33" s="489"/>
      <c r="AZ33" s="488"/>
      <c r="BA33" s="488"/>
      <c r="BB33" s="488"/>
      <c r="BC33" s="488"/>
      <c r="BD33" s="488"/>
      <c r="BE33" s="487"/>
      <c r="BF33" s="487"/>
      <c r="BG33" s="487"/>
      <c r="BH33" s="487"/>
      <c r="BI33" s="487"/>
      <c r="BJ33" s="487"/>
      <c r="BK33" s="487"/>
      <c r="BL33" s="487"/>
      <c r="BM33" s="486"/>
      <c r="BN33" s="485"/>
      <c r="BO33" s="483"/>
      <c r="BQ33" s="477"/>
      <c r="BR33" s="476"/>
      <c r="BS33" s="476"/>
      <c r="BT33" s="471"/>
      <c r="BU33" s="471"/>
      <c r="BX33" s="484"/>
    </row>
    <row r="34" spans="2:96" ht="21" customHeight="1" thickBot="1" x14ac:dyDescent="0.2">
      <c r="B34" s="470" t="s">
        <v>928</v>
      </c>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387"/>
      <c r="BB34" s="80"/>
      <c r="BC34" s="387"/>
      <c r="BD34" s="387"/>
      <c r="BE34" s="80"/>
      <c r="BF34" s="387"/>
      <c r="BG34" s="80"/>
      <c r="BH34" s="80"/>
      <c r="BI34" s="80"/>
      <c r="BJ34" s="80"/>
      <c r="BK34" s="80"/>
      <c r="BL34" s="80"/>
      <c r="BM34" s="80"/>
      <c r="BN34" s="80"/>
      <c r="BO34" s="483"/>
      <c r="BQ34" s="477"/>
      <c r="BR34" s="476"/>
      <c r="BS34" s="476"/>
      <c r="BT34" s="471"/>
      <c r="BU34" s="471"/>
    </row>
    <row r="35" spans="2:96" ht="32.25" customHeight="1" thickBot="1" x14ac:dyDescent="0.2">
      <c r="B35" s="2599"/>
      <c r="C35" s="469"/>
      <c r="D35" s="2601" t="s">
        <v>154</v>
      </c>
      <c r="E35" s="2601"/>
      <c r="F35" s="2601"/>
      <c r="G35" s="2601"/>
      <c r="H35" s="2601"/>
      <c r="I35" s="2602"/>
      <c r="J35" s="1853" t="s">
        <v>316</v>
      </c>
      <c r="K35" s="1868"/>
      <c r="L35" s="1868"/>
      <c r="M35" s="1868"/>
      <c r="N35" s="1868"/>
      <c r="O35" s="1869"/>
      <c r="P35" s="2603" t="s">
        <v>79</v>
      </c>
      <c r="Q35" s="2601"/>
      <c r="R35" s="2601"/>
      <c r="S35" s="2601"/>
      <c r="T35" s="2601"/>
      <c r="U35" s="2601"/>
      <c r="V35" s="2604"/>
      <c r="W35" s="2606" t="s">
        <v>317</v>
      </c>
      <c r="X35" s="2591"/>
      <c r="Y35" s="2591"/>
      <c r="Z35" s="2591"/>
      <c r="AA35" s="2591"/>
      <c r="AB35" s="2591"/>
      <c r="AC35" s="2592"/>
      <c r="AD35" s="2606" t="s">
        <v>318</v>
      </c>
      <c r="AE35" s="2591"/>
      <c r="AF35" s="2591"/>
      <c r="AG35" s="2591"/>
      <c r="AH35" s="2591"/>
      <c r="AI35" s="2591"/>
      <c r="AJ35" s="2592"/>
      <c r="AK35" s="2606" t="s">
        <v>319</v>
      </c>
      <c r="AL35" s="2591"/>
      <c r="AM35" s="2591"/>
      <c r="AN35" s="2591"/>
      <c r="AO35" s="2591"/>
      <c r="AP35" s="2591"/>
      <c r="AQ35" s="2592"/>
      <c r="AR35" s="2599" t="s">
        <v>320</v>
      </c>
      <c r="AS35" s="2601"/>
      <c r="AT35" s="2601"/>
      <c r="AU35" s="2601"/>
      <c r="AV35" s="2601"/>
      <c r="AW35" s="2601"/>
      <c r="AX35" s="2604"/>
      <c r="AY35" s="1868" t="s">
        <v>321</v>
      </c>
      <c r="AZ35" s="1868"/>
      <c r="BA35" s="1869"/>
      <c r="BB35" s="1853" t="s">
        <v>322</v>
      </c>
      <c r="BC35" s="1868"/>
      <c r="BD35" s="1869"/>
      <c r="BE35" s="1853" t="s">
        <v>323</v>
      </c>
      <c r="BF35" s="1868"/>
      <c r="BG35" s="1868"/>
      <c r="BH35" s="1853" t="s">
        <v>923</v>
      </c>
      <c r="BI35" s="1868"/>
      <c r="BJ35" s="1868"/>
      <c r="BK35" s="2603" t="s">
        <v>324</v>
      </c>
      <c r="BL35" s="2601"/>
      <c r="BM35" s="2601"/>
      <c r="BN35" s="2604"/>
      <c r="BQ35" s="477"/>
      <c r="BR35" s="476"/>
      <c r="BS35" s="476"/>
      <c r="BT35" s="471"/>
      <c r="BU35" s="471"/>
    </row>
    <row r="36" spans="2:96" ht="32.25" customHeight="1" thickBot="1" x14ac:dyDescent="0.2">
      <c r="B36" s="2600"/>
      <c r="C36" s="468"/>
      <c r="D36" s="1803"/>
      <c r="E36" s="1803"/>
      <c r="F36" s="1803"/>
      <c r="G36" s="1803"/>
      <c r="H36" s="1803"/>
      <c r="I36" s="1804"/>
      <c r="J36" s="1870"/>
      <c r="K36" s="1871"/>
      <c r="L36" s="1871"/>
      <c r="M36" s="1871"/>
      <c r="N36" s="1871"/>
      <c r="O36" s="1872"/>
      <c r="P36" s="2735"/>
      <c r="Q36" s="2736"/>
      <c r="R36" s="2736"/>
      <c r="S36" s="2736"/>
      <c r="T36" s="2736"/>
      <c r="U36" s="2736"/>
      <c r="V36" s="2737"/>
      <c r="W36" s="467" t="s">
        <v>325</v>
      </c>
      <c r="X36" s="466" t="s">
        <v>326</v>
      </c>
      <c r="Y36" s="466" t="s">
        <v>327</v>
      </c>
      <c r="Z36" s="466" t="s">
        <v>328</v>
      </c>
      <c r="AA36" s="466" t="s">
        <v>329</v>
      </c>
      <c r="AB36" s="466" t="s">
        <v>330</v>
      </c>
      <c r="AC36" s="465" t="s">
        <v>331</v>
      </c>
      <c r="AD36" s="467" t="s">
        <v>325</v>
      </c>
      <c r="AE36" s="466" t="s">
        <v>326</v>
      </c>
      <c r="AF36" s="466" t="s">
        <v>327</v>
      </c>
      <c r="AG36" s="466" t="s">
        <v>328</v>
      </c>
      <c r="AH36" s="466" t="s">
        <v>329</v>
      </c>
      <c r="AI36" s="466" t="s">
        <v>330</v>
      </c>
      <c r="AJ36" s="465" t="s">
        <v>331</v>
      </c>
      <c r="AK36" s="467" t="s">
        <v>325</v>
      </c>
      <c r="AL36" s="466" t="s">
        <v>326</v>
      </c>
      <c r="AM36" s="466" t="s">
        <v>327</v>
      </c>
      <c r="AN36" s="466" t="s">
        <v>328</v>
      </c>
      <c r="AO36" s="466" t="s">
        <v>329</v>
      </c>
      <c r="AP36" s="466" t="s">
        <v>330</v>
      </c>
      <c r="AQ36" s="465" t="s">
        <v>331</v>
      </c>
      <c r="AR36" s="464" t="s">
        <v>325</v>
      </c>
      <c r="AS36" s="463" t="s">
        <v>326</v>
      </c>
      <c r="AT36" s="463" t="s">
        <v>327</v>
      </c>
      <c r="AU36" s="463" t="s">
        <v>328</v>
      </c>
      <c r="AV36" s="463" t="s">
        <v>329</v>
      </c>
      <c r="AW36" s="463" t="s">
        <v>330</v>
      </c>
      <c r="AX36" s="482" t="s">
        <v>331</v>
      </c>
      <c r="AY36" s="1871"/>
      <c r="AZ36" s="1871"/>
      <c r="BA36" s="1872"/>
      <c r="BB36" s="1870"/>
      <c r="BC36" s="1871"/>
      <c r="BD36" s="1872"/>
      <c r="BE36" s="1870"/>
      <c r="BF36" s="1871"/>
      <c r="BG36" s="1871"/>
      <c r="BH36" s="1870"/>
      <c r="BI36" s="1871"/>
      <c r="BJ36" s="1871"/>
      <c r="BK36" s="1802"/>
      <c r="BL36" s="1803"/>
      <c r="BM36" s="1803"/>
      <c r="BN36" s="2605"/>
      <c r="BQ36" s="477"/>
      <c r="BR36" s="476"/>
      <c r="BS36" s="476"/>
      <c r="BT36" s="471"/>
      <c r="BU36" s="471"/>
    </row>
    <row r="37" spans="2:96" ht="21" customHeight="1" thickBot="1" x14ac:dyDescent="0.2">
      <c r="B37" s="2742" t="s">
        <v>927</v>
      </c>
      <c r="C37" s="481"/>
      <c r="D37" s="2733" t="s">
        <v>7</v>
      </c>
      <c r="E37" s="2733"/>
      <c r="F37" s="2733"/>
      <c r="G37" s="2733"/>
      <c r="H37" s="2733"/>
      <c r="I37" s="2734"/>
      <c r="J37" s="2744"/>
      <c r="K37" s="2733"/>
      <c r="L37" s="2734"/>
      <c r="M37" s="2744"/>
      <c r="N37" s="2733"/>
      <c r="O37" s="2734"/>
      <c r="P37" s="2745"/>
      <c r="Q37" s="2630"/>
      <c r="R37" s="2630"/>
      <c r="S37" s="2630"/>
      <c r="T37" s="2630"/>
      <c r="U37" s="2630"/>
      <c r="V37" s="2631"/>
      <c r="W37" s="480">
        <v>4</v>
      </c>
      <c r="X37" s="479">
        <v>4</v>
      </c>
      <c r="Y37" s="479">
        <v>4</v>
      </c>
      <c r="Z37" s="479">
        <v>4</v>
      </c>
      <c r="AA37" s="479">
        <v>4</v>
      </c>
      <c r="AB37" s="479"/>
      <c r="AC37" s="478"/>
      <c r="AD37" s="480">
        <v>4</v>
      </c>
      <c r="AE37" s="479">
        <v>4</v>
      </c>
      <c r="AF37" s="479">
        <v>4</v>
      </c>
      <c r="AG37" s="479">
        <v>4</v>
      </c>
      <c r="AH37" s="479">
        <v>4</v>
      </c>
      <c r="AI37" s="479"/>
      <c r="AJ37" s="478"/>
      <c r="AK37" s="480">
        <v>4</v>
      </c>
      <c r="AL37" s="479">
        <v>4</v>
      </c>
      <c r="AM37" s="479">
        <v>4</v>
      </c>
      <c r="AN37" s="479">
        <v>4</v>
      </c>
      <c r="AO37" s="479">
        <v>4</v>
      </c>
      <c r="AP37" s="479"/>
      <c r="AQ37" s="478"/>
      <c r="AR37" s="480">
        <v>4</v>
      </c>
      <c r="AS37" s="479">
        <v>4</v>
      </c>
      <c r="AT37" s="479">
        <v>4</v>
      </c>
      <c r="AU37" s="479">
        <v>4</v>
      </c>
      <c r="AV37" s="479">
        <v>4</v>
      </c>
      <c r="AW37" s="479"/>
      <c r="AX37" s="478"/>
      <c r="AY37" s="2554">
        <f t="shared" ref="AY37:AY57" si="0">SUM(W37:AX37)</f>
        <v>80</v>
      </c>
      <c r="AZ37" s="2554"/>
      <c r="BA37" s="2615"/>
      <c r="BB37" s="2728">
        <f t="shared" ref="BB37:BB57" si="1">AY37/4</f>
        <v>20</v>
      </c>
      <c r="BC37" s="2729"/>
      <c r="BD37" s="2730"/>
      <c r="BE37" s="2731"/>
      <c r="BF37" s="2732"/>
      <c r="BG37" s="2732"/>
      <c r="BH37" s="2731"/>
      <c r="BI37" s="2732"/>
      <c r="BJ37" s="2732"/>
      <c r="BK37" s="2699"/>
      <c r="BL37" s="2700"/>
      <c r="BM37" s="2700"/>
      <c r="BN37" s="2701"/>
      <c r="BQ37" s="477"/>
      <c r="BR37" s="476"/>
      <c r="BS37" s="476"/>
      <c r="BT37" s="471"/>
      <c r="BU37" s="471"/>
    </row>
    <row r="38" spans="2:96" ht="21" customHeight="1" x14ac:dyDescent="0.15">
      <c r="B38" s="2587"/>
      <c r="C38" s="2702" t="s">
        <v>926</v>
      </c>
      <c r="D38" s="2704" t="s">
        <v>39</v>
      </c>
      <c r="E38" s="2704"/>
      <c r="F38" s="2704"/>
      <c r="G38" s="2704"/>
      <c r="H38" s="2704"/>
      <c r="I38" s="2645"/>
      <c r="J38" s="2705"/>
      <c r="K38" s="2704"/>
      <c r="L38" s="2645"/>
      <c r="M38" s="2705"/>
      <c r="N38" s="2704"/>
      <c r="O38" s="2645"/>
      <c r="P38" s="2646"/>
      <c r="Q38" s="2647"/>
      <c r="R38" s="2647"/>
      <c r="S38" s="2647"/>
      <c r="T38" s="2647"/>
      <c r="U38" s="2647"/>
      <c r="V38" s="2648"/>
      <c r="W38" s="460">
        <v>8</v>
      </c>
      <c r="X38" s="459">
        <v>8</v>
      </c>
      <c r="Y38" s="459">
        <v>8</v>
      </c>
      <c r="Z38" s="459">
        <v>8</v>
      </c>
      <c r="AA38" s="459">
        <v>8</v>
      </c>
      <c r="AB38" s="459"/>
      <c r="AC38" s="458"/>
      <c r="AD38" s="460">
        <v>8</v>
      </c>
      <c r="AE38" s="459">
        <v>8</v>
      </c>
      <c r="AF38" s="459">
        <v>8</v>
      </c>
      <c r="AG38" s="459">
        <v>8</v>
      </c>
      <c r="AH38" s="459">
        <v>8</v>
      </c>
      <c r="AI38" s="459"/>
      <c r="AJ38" s="458"/>
      <c r="AK38" s="460">
        <v>8</v>
      </c>
      <c r="AL38" s="459">
        <v>8</v>
      </c>
      <c r="AM38" s="459">
        <v>8</v>
      </c>
      <c r="AN38" s="459">
        <v>8</v>
      </c>
      <c r="AO38" s="459">
        <v>8</v>
      </c>
      <c r="AP38" s="459"/>
      <c r="AQ38" s="458"/>
      <c r="AR38" s="460">
        <v>8</v>
      </c>
      <c r="AS38" s="459">
        <v>8</v>
      </c>
      <c r="AT38" s="459">
        <v>8</v>
      </c>
      <c r="AU38" s="459">
        <v>8</v>
      </c>
      <c r="AV38" s="459">
        <v>8</v>
      </c>
      <c r="AW38" s="459"/>
      <c r="AX38" s="458"/>
      <c r="AY38" s="2706">
        <f t="shared" si="0"/>
        <v>160</v>
      </c>
      <c r="AZ38" s="2706"/>
      <c r="BA38" s="2707"/>
      <c r="BB38" s="2708">
        <f t="shared" si="1"/>
        <v>40</v>
      </c>
      <c r="BC38" s="2709"/>
      <c r="BD38" s="2710"/>
      <c r="BE38" s="2711"/>
      <c r="BF38" s="2712"/>
      <c r="BG38" s="2713"/>
      <c r="BH38" s="2711"/>
      <c r="BI38" s="2712"/>
      <c r="BJ38" s="2713"/>
      <c r="BK38" s="2687"/>
      <c r="BL38" s="2688"/>
      <c r="BM38" s="2688"/>
      <c r="BN38" s="2689"/>
      <c r="BO38" s="81"/>
    </row>
    <row r="39" spans="2:96" ht="21" customHeight="1" x14ac:dyDescent="0.15">
      <c r="B39" s="2587"/>
      <c r="C39" s="2703"/>
      <c r="D39" s="2714" t="s">
        <v>39</v>
      </c>
      <c r="E39" s="2714"/>
      <c r="F39" s="2714"/>
      <c r="G39" s="2714"/>
      <c r="H39" s="2714"/>
      <c r="I39" s="2635"/>
      <c r="J39" s="2715"/>
      <c r="K39" s="2714"/>
      <c r="L39" s="2635"/>
      <c r="M39" s="2715"/>
      <c r="N39" s="2714"/>
      <c r="O39" s="2635"/>
      <c r="P39" s="2612"/>
      <c r="Q39" s="2613"/>
      <c r="R39" s="2613"/>
      <c r="S39" s="2613"/>
      <c r="T39" s="2613"/>
      <c r="U39" s="2613"/>
      <c r="V39" s="2614"/>
      <c r="W39" s="452"/>
      <c r="X39" s="450"/>
      <c r="Y39" s="450"/>
      <c r="Z39" s="450"/>
      <c r="AA39" s="450"/>
      <c r="AB39" s="450"/>
      <c r="AC39" s="449"/>
      <c r="AD39" s="452"/>
      <c r="AE39" s="450"/>
      <c r="AF39" s="450"/>
      <c r="AG39" s="450"/>
      <c r="AH39" s="450"/>
      <c r="AI39" s="450"/>
      <c r="AJ39" s="449"/>
      <c r="AK39" s="452"/>
      <c r="AL39" s="450"/>
      <c r="AM39" s="450"/>
      <c r="AN39" s="450"/>
      <c r="AO39" s="450"/>
      <c r="AP39" s="450"/>
      <c r="AQ39" s="449"/>
      <c r="AR39" s="452"/>
      <c r="AS39" s="450"/>
      <c r="AT39" s="450"/>
      <c r="AU39" s="450"/>
      <c r="AV39" s="450"/>
      <c r="AW39" s="450"/>
      <c r="AX39" s="449"/>
      <c r="AY39" s="2716">
        <f t="shared" si="0"/>
        <v>0</v>
      </c>
      <c r="AZ39" s="2716"/>
      <c r="BA39" s="2636"/>
      <c r="BB39" s="2586">
        <f t="shared" si="1"/>
        <v>0</v>
      </c>
      <c r="BC39" s="2717"/>
      <c r="BD39" s="2718"/>
      <c r="BE39" s="2690"/>
      <c r="BF39" s="2691"/>
      <c r="BG39" s="2692"/>
      <c r="BH39" s="2690"/>
      <c r="BI39" s="2691"/>
      <c r="BJ39" s="2692"/>
      <c r="BK39" s="2662"/>
      <c r="BL39" s="2663"/>
      <c r="BM39" s="2663"/>
      <c r="BN39" s="2664"/>
      <c r="BO39" s="81"/>
    </row>
    <row r="40" spans="2:96" ht="21" customHeight="1" x14ac:dyDescent="0.15">
      <c r="B40" s="2587"/>
      <c r="C40" s="2703"/>
      <c r="D40" s="2714"/>
      <c r="E40" s="2714"/>
      <c r="F40" s="2714"/>
      <c r="G40" s="2714"/>
      <c r="H40" s="2714"/>
      <c r="I40" s="2635"/>
      <c r="J40" s="2715"/>
      <c r="K40" s="2714"/>
      <c r="L40" s="2635"/>
      <c r="M40" s="2715"/>
      <c r="N40" s="2714"/>
      <c r="O40" s="2635"/>
      <c r="P40" s="2612"/>
      <c r="Q40" s="2613"/>
      <c r="R40" s="2613"/>
      <c r="S40" s="2613"/>
      <c r="T40" s="2613"/>
      <c r="U40" s="2613"/>
      <c r="V40" s="2614"/>
      <c r="W40" s="452"/>
      <c r="X40" s="450"/>
      <c r="Y40" s="450"/>
      <c r="Z40" s="450"/>
      <c r="AA40" s="450"/>
      <c r="AB40" s="450"/>
      <c r="AC40" s="449"/>
      <c r="AD40" s="452"/>
      <c r="AE40" s="450"/>
      <c r="AF40" s="450"/>
      <c r="AG40" s="450"/>
      <c r="AH40" s="450"/>
      <c r="AI40" s="450"/>
      <c r="AJ40" s="449"/>
      <c r="AK40" s="452"/>
      <c r="AL40" s="450"/>
      <c r="AM40" s="450"/>
      <c r="AN40" s="450"/>
      <c r="AO40" s="450"/>
      <c r="AP40" s="450"/>
      <c r="AQ40" s="449"/>
      <c r="AR40" s="452"/>
      <c r="AS40" s="450"/>
      <c r="AT40" s="450"/>
      <c r="AU40" s="450"/>
      <c r="AV40" s="450"/>
      <c r="AW40" s="450"/>
      <c r="AX40" s="449"/>
      <c r="AY40" s="2716">
        <f t="shared" si="0"/>
        <v>0</v>
      </c>
      <c r="AZ40" s="2716"/>
      <c r="BA40" s="2636"/>
      <c r="BB40" s="2586">
        <f t="shared" si="1"/>
        <v>0</v>
      </c>
      <c r="BC40" s="2717"/>
      <c r="BD40" s="2718"/>
      <c r="BE40" s="2690"/>
      <c r="BF40" s="2691"/>
      <c r="BG40" s="2692"/>
      <c r="BH40" s="2690"/>
      <c r="BI40" s="2691"/>
      <c r="BJ40" s="2692"/>
      <c r="BK40" s="2662"/>
      <c r="BL40" s="2663"/>
      <c r="BM40" s="2663"/>
      <c r="BN40" s="2664"/>
      <c r="BO40" s="81"/>
    </row>
    <row r="41" spans="2:96" ht="21" customHeight="1" x14ac:dyDescent="0.15">
      <c r="B41" s="2587"/>
      <c r="C41" s="2703"/>
      <c r="D41" s="2714"/>
      <c r="E41" s="2714"/>
      <c r="F41" s="2714"/>
      <c r="G41" s="2714"/>
      <c r="H41" s="2714"/>
      <c r="I41" s="2635"/>
      <c r="J41" s="2715"/>
      <c r="K41" s="2714"/>
      <c r="L41" s="2635"/>
      <c r="M41" s="2715"/>
      <c r="N41" s="2714"/>
      <c r="O41" s="2635"/>
      <c r="P41" s="2612"/>
      <c r="Q41" s="2613"/>
      <c r="R41" s="2613"/>
      <c r="S41" s="2613"/>
      <c r="T41" s="2613"/>
      <c r="U41" s="2613"/>
      <c r="V41" s="2614"/>
      <c r="W41" s="452"/>
      <c r="X41" s="450"/>
      <c r="Y41" s="450"/>
      <c r="Z41" s="450"/>
      <c r="AA41" s="450"/>
      <c r="AB41" s="450"/>
      <c r="AC41" s="449"/>
      <c r="AD41" s="452"/>
      <c r="AE41" s="450"/>
      <c r="AF41" s="450"/>
      <c r="AG41" s="450"/>
      <c r="AH41" s="450"/>
      <c r="AI41" s="450"/>
      <c r="AJ41" s="449"/>
      <c r="AK41" s="452"/>
      <c r="AL41" s="450"/>
      <c r="AM41" s="450"/>
      <c r="AN41" s="450"/>
      <c r="AO41" s="450"/>
      <c r="AP41" s="450"/>
      <c r="AQ41" s="449"/>
      <c r="AR41" s="452"/>
      <c r="AS41" s="450"/>
      <c r="AT41" s="450"/>
      <c r="AU41" s="450"/>
      <c r="AV41" s="450"/>
      <c r="AW41" s="450"/>
      <c r="AX41" s="449"/>
      <c r="AY41" s="2716">
        <f t="shared" si="0"/>
        <v>0</v>
      </c>
      <c r="AZ41" s="2716"/>
      <c r="BA41" s="2636"/>
      <c r="BB41" s="2586">
        <f t="shared" si="1"/>
        <v>0</v>
      </c>
      <c r="BC41" s="2717"/>
      <c r="BD41" s="2718"/>
      <c r="BE41" s="2690"/>
      <c r="BF41" s="2691"/>
      <c r="BG41" s="2692"/>
      <c r="BH41" s="2690"/>
      <c r="BI41" s="2691"/>
      <c r="BJ41" s="2692"/>
      <c r="BK41" s="2662"/>
      <c r="BL41" s="2663"/>
      <c r="BM41" s="2663"/>
      <c r="BN41" s="2664"/>
      <c r="BO41" s="81"/>
      <c r="CC41" s="358"/>
      <c r="CD41" s="347"/>
      <c r="CE41" s="347"/>
      <c r="CF41" s="347"/>
      <c r="CG41" s="347"/>
      <c r="CH41" s="347"/>
      <c r="CI41" s="347"/>
      <c r="CJ41" s="347"/>
      <c r="CK41" s="347"/>
      <c r="CL41" s="347"/>
      <c r="CM41" s="347"/>
      <c r="CN41" s="347"/>
      <c r="CO41" s="347"/>
      <c r="CP41" s="347"/>
      <c r="CQ41" s="347"/>
      <c r="CR41" s="347"/>
    </row>
    <row r="42" spans="2:96" ht="21" customHeight="1" thickBot="1" x14ac:dyDescent="0.2">
      <c r="B42" s="2587"/>
      <c r="C42" s="2703"/>
      <c r="D42" s="2739"/>
      <c r="E42" s="2739"/>
      <c r="F42" s="2739"/>
      <c r="G42" s="2739"/>
      <c r="H42" s="2739"/>
      <c r="I42" s="2740"/>
      <c r="J42" s="2738"/>
      <c r="K42" s="2739"/>
      <c r="L42" s="2740"/>
      <c r="M42" s="2738"/>
      <c r="N42" s="2739"/>
      <c r="O42" s="2740"/>
      <c r="P42" s="2612"/>
      <c r="Q42" s="2613"/>
      <c r="R42" s="2613"/>
      <c r="S42" s="2613"/>
      <c r="T42" s="2613"/>
      <c r="U42" s="2613"/>
      <c r="V42" s="2614"/>
      <c r="W42" s="475"/>
      <c r="X42" s="474"/>
      <c r="Y42" s="474"/>
      <c r="Z42" s="474"/>
      <c r="AA42" s="474"/>
      <c r="AB42" s="474"/>
      <c r="AC42" s="473"/>
      <c r="AD42" s="475"/>
      <c r="AE42" s="474"/>
      <c r="AF42" s="474"/>
      <c r="AG42" s="474"/>
      <c r="AH42" s="474"/>
      <c r="AI42" s="474"/>
      <c r="AJ42" s="473"/>
      <c r="AK42" s="475"/>
      <c r="AL42" s="474"/>
      <c r="AM42" s="474"/>
      <c r="AN42" s="474"/>
      <c r="AO42" s="474"/>
      <c r="AP42" s="474"/>
      <c r="AQ42" s="473"/>
      <c r="AR42" s="475"/>
      <c r="AS42" s="474"/>
      <c r="AT42" s="474"/>
      <c r="AU42" s="474"/>
      <c r="AV42" s="474"/>
      <c r="AW42" s="474"/>
      <c r="AX42" s="473"/>
      <c r="AY42" s="2741">
        <f t="shared" si="0"/>
        <v>0</v>
      </c>
      <c r="AZ42" s="2741"/>
      <c r="BA42" s="2661"/>
      <c r="BB42" s="2566">
        <f t="shared" si="1"/>
        <v>0</v>
      </c>
      <c r="BC42" s="2726"/>
      <c r="BD42" s="2727"/>
      <c r="BE42" s="2693"/>
      <c r="BF42" s="2694"/>
      <c r="BG42" s="2695"/>
      <c r="BH42" s="2693"/>
      <c r="BI42" s="2694"/>
      <c r="BJ42" s="2695"/>
      <c r="BK42" s="2696"/>
      <c r="BL42" s="2697"/>
      <c r="BM42" s="2697"/>
      <c r="BN42" s="2698"/>
      <c r="BO42" s="81"/>
      <c r="CC42" s="347"/>
      <c r="CD42" s="347"/>
      <c r="CE42" s="2511"/>
      <c r="CF42" s="2511"/>
      <c r="CG42" s="2511"/>
      <c r="CH42" s="2511"/>
      <c r="CI42" s="2511"/>
      <c r="CJ42" s="2511"/>
      <c r="CK42" s="2671"/>
      <c r="CL42" s="2671"/>
      <c r="CM42" s="2671"/>
      <c r="CN42" s="2671"/>
      <c r="CO42" s="2671"/>
      <c r="CP42" s="471"/>
      <c r="CQ42" s="471"/>
      <c r="CR42" s="471"/>
    </row>
    <row r="43" spans="2:96" ht="21" customHeight="1" x14ac:dyDescent="0.15">
      <c r="B43" s="2587"/>
      <c r="C43" s="2588" t="s">
        <v>37</v>
      </c>
      <c r="D43" s="2589" t="s">
        <v>981</v>
      </c>
      <c r="E43" s="2590"/>
      <c r="F43" s="2590"/>
      <c r="G43" s="2590"/>
      <c r="H43" s="2590"/>
      <c r="I43" s="2590"/>
      <c r="J43" s="2590"/>
      <c r="K43" s="2590"/>
      <c r="L43" s="2590"/>
      <c r="M43" s="2590"/>
      <c r="N43" s="2590"/>
      <c r="O43" s="2590"/>
      <c r="P43" s="2646"/>
      <c r="Q43" s="2647"/>
      <c r="R43" s="2647"/>
      <c r="S43" s="2647"/>
      <c r="T43" s="2647"/>
      <c r="U43" s="2647"/>
      <c r="V43" s="2648"/>
      <c r="W43" s="460"/>
      <c r="X43" s="459">
        <v>8</v>
      </c>
      <c r="Y43" s="459"/>
      <c r="Z43" s="459">
        <v>8</v>
      </c>
      <c r="AA43" s="459">
        <v>8</v>
      </c>
      <c r="AB43" s="459"/>
      <c r="AC43" s="458"/>
      <c r="AD43" s="460"/>
      <c r="AE43" s="459">
        <v>8</v>
      </c>
      <c r="AF43" s="459"/>
      <c r="AG43" s="459">
        <v>8</v>
      </c>
      <c r="AH43" s="459">
        <v>8</v>
      </c>
      <c r="AI43" s="459"/>
      <c r="AJ43" s="458"/>
      <c r="AK43" s="460"/>
      <c r="AL43" s="459">
        <v>8</v>
      </c>
      <c r="AM43" s="459"/>
      <c r="AN43" s="459">
        <v>8</v>
      </c>
      <c r="AO43" s="459">
        <v>8</v>
      </c>
      <c r="AP43" s="459"/>
      <c r="AQ43" s="458"/>
      <c r="AR43" s="461"/>
      <c r="AS43" s="459">
        <v>8</v>
      </c>
      <c r="AT43" s="459"/>
      <c r="AU43" s="459">
        <v>8</v>
      </c>
      <c r="AV43" s="459">
        <v>8</v>
      </c>
      <c r="AW43" s="459"/>
      <c r="AX43" s="458"/>
      <c r="AY43" s="2707">
        <f t="shared" si="0"/>
        <v>96</v>
      </c>
      <c r="AZ43" s="2746"/>
      <c r="BA43" s="2746"/>
      <c r="BB43" s="2719">
        <f t="shared" si="1"/>
        <v>24</v>
      </c>
      <c r="BC43" s="2719"/>
      <c r="BD43" s="2719"/>
      <c r="BE43" s="2672">
        <f>ROUNDDOWN(SUM(BB43:BD50)/AY60,1)</f>
        <v>2.5</v>
      </c>
      <c r="BF43" s="2673"/>
      <c r="BG43" s="2674"/>
      <c r="BH43" s="2678">
        <f>ROUNDDOWN(SUM(BB43:BD50)/40,1)</f>
        <v>2</v>
      </c>
      <c r="BI43" s="2679"/>
      <c r="BJ43" s="2680"/>
      <c r="BK43" s="2687"/>
      <c r="BL43" s="2688"/>
      <c r="BM43" s="2688"/>
      <c r="BN43" s="2689"/>
      <c r="BO43" s="81"/>
      <c r="BP43" s="472"/>
      <c r="CC43" s="347"/>
      <c r="CD43" s="347"/>
      <c r="CE43" s="2511"/>
      <c r="CF43" s="2511"/>
      <c r="CG43" s="2511"/>
      <c r="CH43" s="2511"/>
      <c r="CI43" s="2511"/>
      <c r="CJ43" s="2511"/>
      <c r="CK43" s="2671"/>
      <c r="CL43" s="2671"/>
      <c r="CM43" s="2671"/>
      <c r="CN43" s="2671"/>
      <c r="CO43" s="2671"/>
      <c r="CP43" s="471"/>
      <c r="CQ43" s="471"/>
      <c r="CR43" s="471"/>
    </row>
    <row r="44" spans="2:96" ht="21" customHeight="1" x14ac:dyDescent="0.15">
      <c r="B44" s="2587"/>
      <c r="C44" s="2587"/>
      <c r="D44" s="2579" t="s">
        <v>974</v>
      </c>
      <c r="E44" s="2580"/>
      <c r="F44" s="2580"/>
      <c r="G44" s="2580"/>
      <c r="H44" s="2580"/>
      <c r="I44" s="2580"/>
      <c r="J44" s="2580"/>
      <c r="K44" s="2580"/>
      <c r="L44" s="2580"/>
      <c r="M44" s="2580"/>
      <c r="N44" s="2580"/>
      <c r="O44" s="2580"/>
      <c r="P44" s="2612"/>
      <c r="Q44" s="2613"/>
      <c r="R44" s="2613"/>
      <c r="S44" s="2613"/>
      <c r="T44" s="2613"/>
      <c r="U44" s="2613"/>
      <c r="V44" s="2614"/>
      <c r="W44" s="452">
        <v>4</v>
      </c>
      <c r="X44" s="450"/>
      <c r="Y44" s="450">
        <v>7</v>
      </c>
      <c r="Z44" s="450"/>
      <c r="AA44" s="450"/>
      <c r="AB44" s="450">
        <v>1</v>
      </c>
      <c r="AC44" s="449">
        <v>4</v>
      </c>
      <c r="AD44" s="452">
        <v>4</v>
      </c>
      <c r="AE44" s="450"/>
      <c r="AF44" s="450">
        <v>7</v>
      </c>
      <c r="AG44" s="450"/>
      <c r="AH44" s="450"/>
      <c r="AI44" s="450">
        <v>1</v>
      </c>
      <c r="AJ44" s="449">
        <v>4</v>
      </c>
      <c r="AK44" s="452">
        <v>4</v>
      </c>
      <c r="AL44" s="450"/>
      <c r="AM44" s="450">
        <v>7</v>
      </c>
      <c r="AN44" s="450">
        <v>2</v>
      </c>
      <c r="AO44" s="450"/>
      <c r="AP44" s="450">
        <v>1</v>
      </c>
      <c r="AQ44" s="449">
        <v>4</v>
      </c>
      <c r="AR44" s="451">
        <v>4</v>
      </c>
      <c r="AS44" s="450"/>
      <c r="AT44" s="450"/>
      <c r="AU44" s="450"/>
      <c r="AV44" s="450"/>
      <c r="AW44" s="450"/>
      <c r="AX44" s="449">
        <v>7</v>
      </c>
      <c r="AY44" s="2636">
        <f t="shared" si="0"/>
        <v>61</v>
      </c>
      <c r="AZ44" s="2584"/>
      <c r="BA44" s="2584"/>
      <c r="BB44" s="2585">
        <f t="shared" si="1"/>
        <v>15.25</v>
      </c>
      <c r="BC44" s="2585"/>
      <c r="BD44" s="2585"/>
      <c r="BE44" s="2650"/>
      <c r="BF44" s="2651"/>
      <c r="BG44" s="2652"/>
      <c r="BH44" s="2681"/>
      <c r="BI44" s="2682"/>
      <c r="BJ44" s="2683"/>
      <c r="BK44" s="2662"/>
      <c r="BL44" s="2663"/>
      <c r="BM44" s="2663"/>
      <c r="BN44" s="2664"/>
      <c r="BO44" s="81"/>
      <c r="CC44" s="347"/>
      <c r="CD44" s="347"/>
      <c r="CE44" s="2511"/>
      <c r="CF44" s="2511"/>
      <c r="CG44" s="2511"/>
      <c r="CH44" s="2511"/>
      <c r="CI44" s="2511"/>
      <c r="CJ44" s="2511"/>
      <c r="CK44" s="2671"/>
      <c r="CL44" s="2671"/>
      <c r="CM44" s="2671"/>
      <c r="CN44" s="2671"/>
      <c r="CO44" s="2671"/>
      <c r="CP44" s="471"/>
      <c r="CQ44" s="471"/>
      <c r="CR44" s="471"/>
    </row>
    <row r="45" spans="2:96" ht="21" customHeight="1" x14ac:dyDescent="0.15">
      <c r="B45" s="2587"/>
      <c r="C45" s="2587"/>
      <c r="D45" s="2579" t="s">
        <v>980</v>
      </c>
      <c r="E45" s="2580"/>
      <c r="F45" s="2580"/>
      <c r="G45" s="2580"/>
      <c r="H45" s="2580"/>
      <c r="I45" s="2580"/>
      <c r="J45" s="2580"/>
      <c r="K45" s="2580"/>
      <c r="L45" s="2580"/>
      <c r="M45" s="2580"/>
      <c r="N45" s="2580"/>
      <c r="O45" s="2580"/>
      <c r="P45" s="2612"/>
      <c r="Q45" s="2613"/>
      <c r="R45" s="2613"/>
      <c r="S45" s="2613"/>
      <c r="T45" s="2613"/>
      <c r="U45" s="2613"/>
      <c r="V45" s="2614"/>
      <c r="W45" s="452">
        <v>4</v>
      </c>
      <c r="X45" s="450"/>
      <c r="Y45" s="450">
        <v>7</v>
      </c>
      <c r="Z45" s="450"/>
      <c r="AA45" s="450"/>
      <c r="AB45" s="450">
        <v>1</v>
      </c>
      <c r="AC45" s="449">
        <v>4</v>
      </c>
      <c r="AD45" s="452">
        <v>4</v>
      </c>
      <c r="AE45" s="450"/>
      <c r="AF45" s="450">
        <v>7</v>
      </c>
      <c r="AG45" s="450"/>
      <c r="AH45" s="450"/>
      <c r="AI45" s="450">
        <v>1</v>
      </c>
      <c r="AJ45" s="449">
        <v>4</v>
      </c>
      <c r="AK45" s="452">
        <v>4</v>
      </c>
      <c r="AL45" s="450"/>
      <c r="AM45" s="450">
        <v>7</v>
      </c>
      <c r="AN45" s="450">
        <v>2</v>
      </c>
      <c r="AO45" s="450"/>
      <c r="AP45" s="450">
        <v>1</v>
      </c>
      <c r="AQ45" s="449">
        <v>4</v>
      </c>
      <c r="AR45" s="451">
        <v>4</v>
      </c>
      <c r="AS45" s="450"/>
      <c r="AT45" s="450"/>
      <c r="AU45" s="450"/>
      <c r="AV45" s="450"/>
      <c r="AW45" s="450"/>
      <c r="AX45" s="449">
        <v>7</v>
      </c>
      <c r="AY45" s="2636">
        <f t="shared" si="0"/>
        <v>61</v>
      </c>
      <c r="AZ45" s="2584"/>
      <c r="BA45" s="2584"/>
      <c r="BB45" s="2585">
        <f t="shared" si="1"/>
        <v>15.25</v>
      </c>
      <c r="BC45" s="2585"/>
      <c r="BD45" s="2585"/>
      <c r="BE45" s="2650"/>
      <c r="BF45" s="2651"/>
      <c r="BG45" s="2652"/>
      <c r="BH45" s="2681"/>
      <c r="BI45" s="2682"/>
      <c r="BJ45" s="2683"/>
      <c r="BK45" s="2662"/>
      <c r="BL45" s="2663"/>
      <c r="BM45" s="2663"/>
      <c r="BN45" s="2664"/>
      <c r="BO45" s="81"/>
      <c r="CC45" s="350"/>
      <c r="CD45" s="347"/>
      <c r="CE45" s="2511"/>
      <c r="CF45" s="2511"/>
      <c r="CG45" s="2511"/>
      <c r="CH45" s="2511"/>
      <c r="CI45" s="2511"/>
      <c r="CJ45" s="2511"/>
      <c r="CK45" s="2671"/>
      <c r="CL45" s="2671"/>
      <c r="CM45" s="2671"/>
      <c r="CN45" s="2671"/>
      <c r="CO45" s="2671"/>
      <c r="CP45" s="471"/>
      <c r="CQ45" s="471"/>
      <c r="CR45" s="471"/>
    </row>
    <row r="46" spans="2:96" ht="21" customHeight="1" x14ac:dyDescent="0.15">
      <c r="B46" s="2587"/>
      <c r="C46" s="2587"/>
      <c r="D46" s="2579" t="s">
        <v>979</v>
      </c>
      <c r="E46" s="2580"/>
      <c r="F46" s="2580"/>
      <c r="G46" s="2580"/>
      <c r="H46" s="2580"/>
      <c r="I46" s="2580"/>
      <c r="J46" s="2580"/>
      <c r="K46" s="2580"/>
      <c r="L46" s="2580"/>
      <c r="M46" s="2580"/>
      <c r="N46" s="2580"/>
      <c r="O46" s="2580"/>
      <c r="P46" s="2612"/>
      <c r="Q46" s="2613"/>
      <c r="R46" s="2613"/>
      <c r="S46" s="2613"/>
      <c r="T46" s="2613"/>
      <c r="U46" s="2613"/>
      <c r="V46" s="2614"/>
      <c r="W46" s="452"/>
      <c r="X46" s="450"/>
      <c r="Y46" s="450"/>
      <c r="Z46" s="450"/>
      <c r="AA46" s="450">
        <v>7</v>
      </c>
      <c r="AB46" s="450"/>
      <c r="AC46" s="449"/>
      <c r="AD46" s="452">
        <v>1</v>
      </c>
      <c r="AE46" s="450">
        <v>4</v>
      </c>
      <c r="AF46" s="450">
        <v>4</v>
      </c>
      <c r="AG46" s="450"/>
      <c r="AH46" s="450">
        <v>7</v>
      </c>
      <c r="AI46" s="450"/>
      <c r="AJ46" s="449"/>
      <c r="AK46" s="452">
        <v>1</v>
      </c>
      <c r="AL46" s="450">
        <v>4</v>
      </c>
      <c r="AM46" s="450">
        <v>4</v>
      </c>
      <c r="AN46" s="450"/>
      <c r="AO46" s="450">
        <v>7</v>
      </c>
      <c r="AP46" s="450">
        <v>2</v>
      </c>
      <c r="AQ46" s="449"/>
      <c r="AR46" s="451">
        <v>1</v>
      </c>
      <c r="AS46" s="450">
        <v>4</v>
      </c>
      <c r="AT46" s="450"/>
      <c r="AU46" s="450"/>
      <c r="AV46" s="450">
        <v>7</v>
      </c>
      <c r="AW46" s="450"/>
      <c r="AX46" s="449">
        <v>4</v>
      </c>
      <c r="AY46" s="2636">
        <f t="shared" si="0"/>
        <v>57</v>
      </c>
      <c r="AZ46" s="2584"/>
      <c r="BA46" s="2584"/>
      <c r="BB46" s="2585">
        <f t="shared" si="1"/>
        <v>14.25</v>
      </c>
      <c r="BC46" s="2585"/>
      <c r="BD46" s="2585"/>
      <c r="BE46" s="2650"/>
      <c r="BF46" s="2651"/>
      <c r="BG46" s="2652"/>
      <c r="BH46" s="2681"/>
      <c r="BI46" s="2682"/>
      <c r="BJ46" s="2683"/>
      <c r="BK46" s="2696"/>
      <c r="BL46" s="2697"/>
      <c r="BM46" s="2697"/>
      <c r="BN46" s="2698"/>
      <c r="BO46" s="81"/>
    </row>
    <row r="47" spans="2:96" ht="21" customHeight="1" x14ac:dyDescent="0.15">
      <c r="B47" s="2587"/>
      <c r="C47" s="2587"/>
      <c r="D47" s="2579" t="s">
        <v>978</v>
      </c>
      <c r="E47" s="2580"/>
      <c r="F47" s="2580"/>
      <c r="G47" s="2580"/>
      <c r="H47" s="2580"/>
      <c r="I47" s="2580"/>
      <c r="J47" s="2580"/>
      <c r="K47" s="2580"/>
      <c r="L47" s="2580"/>
      <c r="M47" s="2580"/>
      <c r="N47" s="2580"/>
      <c r="O47" s="2580"/>
      <c r="P47" s="2612"/>
      <c r="Q47" s="2613"/>
      <c r="R47" s="2613"/>
      <c r="S47" s="2613"/>
      <c r="T47" s="2613"/>
      <c r="U47" s="2613"/>
      <c r="V47" s="2614"/>
      <c r="W47" s="452"/>
      <c r="X47" s="450"/>
      <c r="Y47" s="450"/>
      <c r="Z47" s="450"/>
      <c r="AA47" s="450">
        <v>7</v>
      </c>
      <c r="AB47" s="450"/>
      <c r="AC47" s="449"/>
      <c r="AD47" s="452">
        <v>1</v>
      </c>
      <c r="AE47" s="450">
        <v>4</v>
      </c>
      <c r="AF47" s="450">
        <v>4</v>
      </c>
      <c r="AG47" s="450"/>
      <c r="AH47" s="450">
        <v>7</v>
      </c>
      <c r="AI47" s="450"/>
      <c r="AJ47" s="449"/>
      <c r="AK47" s="452">
        <v>1</v>
      </c>
      <c r="AL47" s="450">
        <v>4</v>
      </c>
      <c r="AM47" s="450">
        <v>4</v>
      </c>
      <c r="AN47" s="450"/>
      <c r="AO47" s="450">
        <v>7</v>
      </c>
      <c r="AP47" s="450">
        <v>2</v>
      </c>
      <c r="AQ47" s="449"/>
      <c r="AR47" s="451">
        <v>1</v>
      </c>
      <c r="AS47" s="450">
        <v>4</v>
      </c>
      <c r="AT47" s="450"/>
      <c r="AU47" s="450"/>
      <c r="AV47" s="450">
        <v>7</v>
      </c>
      <c r="AW47" s="450"/>
      <c r="AX47" s="449">
        <v>4</v>
      </c>
      <c r="AY47" s="2636">
        <f t="shared" si="0"/>
        <v>57</v>
      </c>
      <c r="AZ47" s="2584"/>
      <c r="BA47" s="2584"/>
      <c r="BB47" s="2585">
        <f t="shared" si="1"/>
        <v>14.25</v>
      </c>
      <c r="BC47" s="2585"/>
      <c r="BD47" s="2585"/>
      <c r="BE47" s="2650"/>
      <c r="BF47" s="2651"/>
      <c r="BG47" s="2652"/>
      <c r="BH47" s="2681"/>
      <c r="BI47" s="2682"/>
      <c r="BJ47" s="2683"/>
      <c r="BK47" s="2662"/>
      <c r="BL47" s="2663"/>
      <c r="BM47" s="2663"/>
      <c r="BN47" s="2664"/>
      <c r="BO47" s="81"/>
    </row>
    <row r="48" spans="2:96" ht="21" customHeight="1" x14ac:dyDescent="0.15">
      <c r="B48" s="2587"/>
      <c r="C48" s="2587"/>
      <c r="D48" s="2579"/>
      <c r="E48" s="2580"/>
      <c r="F48" s="2580"/>
      <c r="G48" s="2580"/>
      <c r="H48" s="2580"/>
      <c r="I48" s="2580"/>
      <c r="J48" s="2580"/>
      <c r="K48" s="2580"/>
      <c r="L48" s="2580"/>
      <c r="M48" s="2580"/>
      <c r="N48" s="2580"/>
      <c r="O48" s="2580"/>
      <c r="P48" s="2612"/>
      <c r="Q48" s="2613"/>
      <c r="R48" s="2613"/>
      <c r="S48" s="2613"/>
      <c r="T48" s="2613"/>
      <c r="U48" s="2613"/>
      <c r="V48" s="2614"/>
      <c r="W48" s="452"/>
      <c r="X48" s="450"/>
      <c r="Y48" s="450"/>
      <c r="Z48" s="450"/>
      <c r="AA48" s="450"/>
      <c r="AB48" s="450"/>
      <c r="AC48" s="449"/>
      <c r="AD48" s="452"/>
      <c r="AE48" s="450"/>
      <c r="AF48" s="450"/>
      <c r="AG48" s="450"/>
      <c r="AH48" s="450"/>
      <c r="AI48" s="450"/>
      <c r="AJ48" s="449"/>
      <c r="AK48" s="452"/>
      <c r="AL48" s="450"/>
      <c r="AM48" s="450"/>
      <c r="AN48" s="450"/>
      <c r="AO48" s="450"/>
      <c r="AP48" s="450"/>
      <c r="AQ48" s="449"/>
      <c r="AR48" s="451"/>
      <c r="AS48" s="450"/>
      <c r="AT48" s="450"/>
      <c r="AU48" s="450"/>
      <c r="AV48" s="450"/>
      <c r="AW48" s="450"/>
      <c r="AX48" s="449"/>
      <c r="AY48" s="2636">
        <f t="shared" si="0"/>
        <v>0</v>
      </c>
      <c r="AZ48" s="2584"/>
      <c r="BA48" s="2584"/>
      <c r="BB48" s="2585">
        <f t="shared" si="1"/>
        <v>0</v>
      </c>
      <c r="BC48" s="2585"/>
      <c r="BD48" s="2585"/>
      <c r="BE48" s="2650"/>
      <c r="BF48" s="2651"/>
      <c r="BG48" s="2652"/>
      <c r="BH48" s="2681"/>
      <c r="BI48" s="2682"/>
      <c r="BJ48" s="2683"/>
      <c r="BK48" s="2662"/>
      <c r="BL48" s="2663"/>
      <c r="BM48" s="2663"/>
      <c r="BN48" s="2664"/>
      <c r="BO48" s="81"/>
    </row>
    <row r="49" spans="2:85" ht="21" customHeight="1" x14ac:dyDescent="0.15">
      <c r="B49" s="2587"/>
      <c r="C49" s="2587"/>
      <c r="D49" s="2579"/>
      <c r="E49" s="2580"/>
      <c r="F49" s="2580"/>
      <c r="G49" s="2580"/>
      <c r="H49" s="2580"/>
      <c r="I49" s="2580"/>
      <c r="J49" s="2580"/>
      <c r="K49" s="2580"/>
      <c r="L49" s="2580"/>
      <c r="M49" s="2580"/>
      <c r="N49" s="2580"/>
      <c r="O49" s="2580"/>
      <c r="P49" s="2612"/>
      <c r="Q49" s="2613"/>
      <c r="R49" s="2613"/>
      <c r="S49" s="2613"/>
      <c r="T49" s="2613"/>
      <c r="U49" s="2613"/>
      <c r="V49" s="2614"/>
      <c r="W49" s="452"/>
      <c r="X49" s="450"/>
      <c r="Y49" s="450"/>
      <c r="Z49" s="450"/>
      <c r="AA49" s="450"/>
      <c r="AB49" s="450"/>
      <c r="AC49" s="449"/>
      <c r="AD49" s="452"/>
      <c r="AE49" s="450"/>
      <c r="AF49" s="450"/>
      <c r="AG49" s="450"/>
      <c r="AH49" s="450"/>
      <c r="AI49" s="450"/>
      <c r="AJ49" s="449"/>
      <c r="AK49" s="452"/>
      <c r="AL49" s="450"/>
      <c r="AM49" s="450"/>
      <c r="AN49" s="450"/>
      <c r="AO49" s="450"/>
      <c r="AP49" s="450"/>
      <c r="AQ49" s="449"/>
      <c r="AR49" s="451"/>
      <c r="AS49" s="450"/>
      <c r="AT49" s="450"/>
      <c r="AU49" s="450"/>
      <c r="AV49" s="450"/>
      <c r="AW49" s="450"/>
      <c r="AX49" s="449"/>
      <c r="AY49" s="2636">
        <f t="shared" si="0"/>
        <v>0</v>
      </c>
      <c r="AZ49" s="2584"/>
      <c r="BA49" s="2584"/>
      <c r="BB49" s="2585">
        <f t="shared" si="1"/>
        <v>0</v>
      </c>
      <c r="BC49" s="2585"/>
      <c r="BD49" s="2585"/>
      <c r="BE49" s="2650"/>
      <c r="BF49" s="2651"/>
      <c r="BG49" s="2652"/>
      <c r="BH49" s="2681"/>
      <c r="BI49" s="2682"/>
      <c r="BJ49" s="2683"/>
      <c r="BK49" s="2662"/>
      <c r="BL49" s="2663"/>
      <c r="BM49" s="2663"/>
      <c r="BN49" s="2664"/>
      <c r="BO49" s="81"/>
    </row>
    <row r="50" spans="2:85" ht="21" customHeight="1" thickBot="1" x14ac:dyDescent="0.2">
      <c r="B50" s="2587"/>
      <c r="C50" s="2587"/>
      <c r="D50" s="2656"/>
      <c r="E50" s="2657"/>
      <c r="F50" s="2657"/>
      <c r="G50" s="2657"/>
      <c r="H50" s="2657"/>
      <c r="I50" s="2657"/>
      <c r="J50" s="2657"/>
      <c r="K50" s="2657"/>
      <c r="L50" s="2657"/>
      <c r="M50" s="2657"/>
      <c r="N50" s="2657"/>
      <c r="O50" s="2657"/>
      <c r="P50" s="2665"/>
      <c r="Q50" s="2666"/>
      <c r="R50" s="2666"/>
      <c r="S50" s="2666"/>
      <c r="T50" s="2666"/>
      <c r="U50" s="2666"/>
      <c r="V50" s="2667"/>
      <c r="W50" s="448"/>
      <c r="X50" s="446"/>
      <c r="Y50" s="446"/>
      <c r="Z50" s="446"/>
      <c r="AA50" s="446"/>
      <c r="AB50" s="446"/>
      <c r="AC50" s="445"/>
      <c r="AD50" s="448"/>
      <c r="AE50" s="446"/>
      <c r="AF50" s="446"/>
      <c r="AG50" s="446"/>
      <c r="AH50" s="446"/>
      <c r="AI50" s="446"/>
      <c r="AJ50" s="445"/>
      <c r="AK50" s="448"/>
      <c r="AL50" s="446"/>
      <c r="AM50" s="446"/>
      <c r="AN50" s="446"/>
      <c r="AO50" s="446"/>
      <c r="AP50" s="446"/>
      <c r="AQ50" s="445"/>
      <c r="AR50" s="447"/>
      <c r="AS50" s="446"/>
      <c r="AT50" s="446"/>
      <c r="AU50" s="446"/>
      <c r="AV50" s="446"/>
      <c r="AW50" s="446"/>
      <c r="AX50" s="445"/>
      <c r="AY50" s="2668">
        <f t="shared" si="0"/>
        <v>0</v>
      </c>
      <c r="AZ50" s="2669"/>
      <c r="BA50" s="2669"/>
      <c r="BB50" s="2670">
        <f t="shared" si="1"/>
        <v>0</v>
      </c>
      <c r="BC50" s="2670"/>
      <c r="BD50" s="2670"/>
      <c r="BE50" s="2675"/>
      <c r="BF50" s="2676"/>
      <c r="BG50" s="2677"/>
      <c r="BH50" s="2684"/>
      <c r="BI50" s="2685"/>
      <c r="BJ50" s="2686"/>
      <c r="BK50" s="2642"/>
      <c r="BL50" s="2643"/>
      <c r="BM50" s="2643"/>
      <c r="BN50" s="2644"/>
      <c r="BO50" s="81"/>
    </row>
    <row r="51" spans="2:85" ht="21" customHeight="1" x14ac:dyDescent="0.15">
      <c r="B51" s="2587"/>
      <c r="C51" s="2632" t="s">
        <v>38</v>
      </c>
      <c r="D51" s="2645" t="s">
        <v>973</v>
      </c>
      <c r="E51" s="2590"/>
      <c r="F51" s="2590"/>
      <c r="G51" s="2590"/>
      <c r="H51" s="2590"/>
      <c r="I51" s="2590"/>
      <c r="J51" s="2590"/>
      <c r="K51" s="2590"/>
      <c r="L51" s="2590"/>
      <c r="M51" s="2590"/>
      <c r="N51" s="2590"/>
      <c r="O51" s="2590"/>
      <c r="P51" s="2646"/>
      <c r="Q51" s="2647"/>
      <c r="R51" s="2647"/>
      <c r="S51" s="2647"/>
      <c r="T51" s="2647"/>
      <c r="U51" s="2647"/>
      <c r="V51" s="2648"/>
      <c r="W51" s="456"/>
      <c r="X51" s="455">
        <v>7</v>
      </c>
      <c r="Y51" s="455">
        <v>7</v>
      </c>
      <c r="Z51" s="455"/>
      <c r="AA51" s="455">
        <v>7</v>
      </c>
      <c r="AB51" s="455"/>
      <c r="AC51" s="454">
        <v>7</v>
      </c>
      <c r="AD51" s="456"/>
      <c r="AE51" s="455">
        <v>7</v>
      </c>
      <c r="AF51" s="455">
        <v>7</v>
      </c>
      <c r="AG51" s="455"/>
      <c r="AH51" s="455">
        <v>7</v>
      </c>
      <c r="AI51" s="455"/>
      <c r="AJ51" s="454">
        <v>7</v>
      </c>
      <c r="AK51" s="456"/>
      <c r="AL51" s="455">
        <v>7</v>
      </c>
      <c r="AM51" s="455">
        <v>7</v>
      </c>
      <c r="AN51" s="455"/>
      <c r="AO51" s="455">
        <v>7</v>
      </c>
      <c r="AP51" s="455"/>
      <c r="AQ51" s="454">
        <v>7</v>
      </c>
      <c r="AR51" s="456"/>
      <c r="AS51" s="455">
        <v>7</v>
      </c>
      <c r="AT51" s="455">
        <v>7</v>
      </c>
      <c r="AU51" s="455"/>
      <c r="AV51" s="455"/>
      <c r="AW51" s="455"/>
      <c r="AX51" s="454">
        <v>7</v>
      </c>
      <c r="AY51" s="2649">
        <f t="shared" si="0"/>
        <v>105</v>
      </c>
      <c r="AZ51" s="2596"/>
      <c r="BA51" s="2596"/>
      <c r="BB51" s="2607">
        <f t="shared" si="1"/>
        <v>26.25</v>
      </c>
      <c r="BC51" s="2607"/>
      <c r="BD51" s="2607"/>
      <c r="BE51" s="2650">
        <f>ROUNDDOWN(SUM(BB51:BD57)/AY60,1)</f>
        <v>4.2</v>
      </c>
      <c r="BF51" s="2651"/>
      <c r="BG51" s="2652"/>
      <c r="BH51" s="2653">
        <f>ROUNDDOWN(SUM(BB51:BD57)/40,1)</f>
        <v>3.3</v>
      </c>
      <c r="BI51" s="2654"/>
      <c r="BJ51" s="2655"/>
      <c r="BK51" s="2658"/>
      <c r="BL51" s="2659"/>
      <c r="BM51" s="2659"/>
      <c r="BN51" s="2660"/>
      <c r="BO51" s="81"/>
    </row>
    <row r="52" spans="2:85" ht="21" customHeight="1" x14ac:dyDescent="0.15">
      <c r="B52" s="2587"/>
      <c r="C52" s="2633"/>
      <c r="D52" s="2635" t="s">
        <v>972</v>
      </c>
      <c r="E52" s="2580"/>
      <c r="F52" s="2580"/>
      <c r="G52" s="2580"/>
      <c r="H52" s="2580"/>
      <c r="I52" s="2580"/>
      <c r="J52" s="2580"/>
      <c r="K52" s="2580"/>
      <c r="L52" s="2580"/>
      <c r="M52" s="2580"/>
      <c r="N52" s="2580"/>
      <c r="O52" s="2580"/>
      <c r="P52" s="2612"/>
      <c r="Q52" s="2613"/>
      <c r="R52" s="2613"/>
      <c r="S52" s="2613"/>
      <c r="T52" s="2613"/>
      <c r="U52" s="2613"/>
      <c r="V52" s="2614"/>
      <c r="W52" s="452"/>
      <c r="X52" s="450">
        <v>7</v>
      </c>
      <c r="Y52" s="450">
        <v>7</v>
      </c>
      <c r="Z52" s="450"/>
      <c r="AA52" s="450">
        <v>7</v>
      </c>
      <c r="AB52" s="450"/>
      <c r="AC52" s="449">
        <v>7</v>
      </c>
      <c r="AD52" s="452"/>
      <c r="AE52" s="450">
        <v>7</v>
      </c>
      <c r="AF52" s="450">
        <v>7</v>
      </c>
      <c r="AG52" s="450"/>
      <c r="AH52" s="450">
        <v>7</v>
      </c>
      <c r="AI52" s="450"/>
      <c r="AJ52" s="449">
        <v>7</v>
      </c>
      <c r="AK52" s="452"/>
      <c r="AL52" s="450">
        <v>7</v>
      </c>
      <c r="AM52" s="450">
        <v>7</v>
      </c>
      <c r="AN52" s="450"/>
      <c r="AO52" s="450"/>
      <c r="AP52" s="450"/>
      <c r="AQ52" s="449">
        <v>7</v>
      </c>
      <c r="AR52" s="452"/>
      <c r="AS52" s="450"/>
      <c r="AT52" s="450">
        <v>7</v>
      </c>
      <c r="AU52" s="450"/>
      <c r="AV52" s="450"/>
      <c r="AW52" s="450"/>
      <c r="AX52" s="449">
        <v>7</v>
      </c>
      <c r="AY52" s="2636">
        <f t="shared" si="0"/>
        <v>91</v>
      </c>
      <c r="AZ52" s="2584"/>
      <c r="BA52" s="2584"/>
      <c r="BB52" s="2585">
        <f t="shared" si="1"/>
        <v>22.75</v>
      </c>
      <c r="BC52" s="2585"/>
      <c r="BD52" s="2585"/>
      <c r="BE52" s="2650"/>
      <c r="BF52" s="2651"/>
      <c r="BG52" s="2652"/>
      <c r="BH52" s="2653"/>
      <c r="BI52" s="2654"/>
      <c r="BJ52" s="2655"/>
      <c r="BK52" s="2556"/>
      <c r="BL52" s="2556"/>
      <c r="BM52" s="2556"/>
      <c r="BN52" s="2557"/>
      <c r="BO52" s="81"/>
    </row>
    <row r="53" spans="2:85" ht="21" customHeight="1" x14ac:dyDescent="0.15">
      <c r="B53" s="2587"/>
      <c r="C53" s="2633"/>
      <c r="D53" s="2635" t="s">
        <v>971</v>
      </c>
      <c r="E53" s="2580"/>
      <c r="F53" s="2580"/>
      <c r="G53" s="2580"/>
      <c r="H53" s="2580"/>
      <c r="I53" s="2580"/>
      <c r="J53" s="2580"/>
      <c r="K53" s="2580"/>
      <c r="L53" s="2580"/>
      <c r="M53" s="2580"/>
      <c r="N53" s="2580"/>
      <c r="O53" s="2580"/>
      <c r="P53" s="2612"/>
      <c r="Q53" s="2613"/>
      <c r="R53" s="2613"/>
      <c r="S53" s="2613"/>
      <c r="T53" s="2613"/>
      <c r="U53" s="2613"/>
      <c r="V53" s="2614"/>
      <c r="W53" s="452">
        <v>7</v>
      </c>
      <c r="X53" s="450"/>
      <c r="Y53" s="450">
        <v>7</v>
      </c>
      <c r="Z53" s="450">
        <v>7</v>
      </c>
      <c r="AA53" s="450">
        <v>7</v>
      </c>
      <c r="AB53" s="450">
        <v>7</v>
      </c>
      <c r="AC53" s="449"/>
      <c r="AD53" s="452">
        <v>7</v>
      </c>
      <c r="AE53" s="450"/>
      <c r="AF53" s="450">
        <v>7</v>
      </c>
      <c r="AG53" s="450">
        <v>7</v>
      </c>
      <c r="AH53" s="450">
        <v>7</v>
      </c>
      <c r="AI53" s="450">
        <v>7</v>
      </c>
      <c r="AJ53" s="449"/>
      <c r="AK53" s="452">
        <v>7</v>
      </c>
      <c r="AL53" s="450"/>
      <c r="AM53" s="450">
        <v>7</v>
      </c>
      <c r="AN53" s="450">
        <v>7</v>
      </c>
      <c r="AO53" s="450"/>
      <c r="AP53" s="450">
        <v>7</v>
      </c>
      <c r="AQ53" s="449"/>
      <c r="AR53" s="452">
        <v>7</v>
      </c>
      <c r="AS53" s="450"/>
      <c r="AT53" s="450">
        <v>7</v>
      </c>
      <c r="AU53" s="450"/>
      <c r="AV53" s="450">
        <v>7</v>
      </c>
      <c r="AW53" s="450"/>
      <c r="AX53" s="449"/>
      <c r="AY53" s="2636">
        <f t="shared" si="0"/>
        <v>119</v>
      </c>
      <c r="AZ53" s="2584"/>
      <c r="BA53" s="2584"/>
      <c r="BB53" s="2585">
        <f t="shared" si="1"/>
        <v>29.75</v>
      </c>
      <c r="BC53" s="2585"/>
      <c r="BD53" s="2585"/>
      <c r="BE53" s="2650"/>
      <c r="BF53" s="2651"/>
      <c r="BG53" s="2652"/>
      <c r="BH53" s="2653"/>
      <c r="BI53" s="2654"/>
      <c r="BJ53" s="2655"/>
      <c r="BK53" s="2556"/>
      <c r="BL53" s="2556"/>
      <c r="BM53" s="2556"/>
      <c r="BN53" s="2557"/>
      <c r="BO53" s="81"/>
    </row>
    <row r="54" spans="2:85" ht="21" customHeight="1" x14ac:dyDescent="0.15">
      <c r="B54" s="2587"/>
      <c r="C54" s="2633"/>
      <c r="D54" s="2635" t="s">
        <v>977</v>
      </c>
      <c r="E54" s="2580"/>
      <c r="F54" s="2580"/>
      <c r="G54" s="2580"/>
      <c r="H54" s="2580"/>
      <c r="I54" s="2580"/>
      <c r="J54" s="2580"/>
      <c r="K54" s="2580"/>
      <c r="L54" s="2580"/>
      <c r="M54" s="2580"/>
      <c r="N54" s="2580"/>
      <c r="O54" s="2580"/>
      <c r="P54" s="2612"/>
      <c r="Q54" s="2613"/>
      <c r="R54" s="2613"/>
      <c r="S54" s="2613"/>
      <c r="T54" s="2613"/>
      <c r="U54" s="2613"/>
      <c r="V54" s="2614"/>
      <c r="W54" s="452">
        <v>7</v>
      </c>
      <c r="X54" s="450"/>
      <c r="Y54" s="450"/>
      <c r="Z54" s="450">
        <v>7</v>
      </c>
      <c r="AA54" s="450">
        <v>7</v>
      </c>
      <c r="AB54" s="450">
        <v>7</v>
      </c>
      <c r="AC54" s="449"/>
      <c r="AD54" s="452">
        <v>7</v>
      </c>
      <c r="AE54" s="450"/>
      <c r="AF54" s="450"/>
      <c r="AG54" s="450">
        <v>7</v>
      </c>
      <c r="AH54" s="450">
        <v>7</v>
      </c>
      <c r="AI54" s="450">
        <v>7</v>
      </c>
      <c r="AJ54" s="449"/>
      <c r="AK54" s="452">
        <v>7</v>
      </c>
      <c r="AL54" s="450"/>
      <c r="AM54" s="450">
        <v>7</v>
      </c>
      <c r="AN54" s="450">
        <v>7</v>
      </c>
      <c r="AO54" s="450">
        <v>7</v>
      </c>
      <c r="AP54" s="450">
        <v>7</v>
      </c>
      <c r="AQ54" s="449"/>
      <c r="AR54" s="452">
        <v>7</v>
      </c>
      <c r="AS54" s="450"/>
      <c r="AT54" s="450">
        <v>7</v>
      </c>
      <c r="AU54" s="450"/>
      <c r="AV54" s="450">
        <v>7</v>
      </c>
      <c r="AW54" s="450"/>
      <c r="AX54" s="449"/>
      <c r="AY54" s="2636">
        <f t="shared" si="0"/>
        <v>112</v>
      </c>
      <c r="AZ54" s="2584"/>
      <c r="BA54" s="2584"/>
      <c r="BB54" s="2585">
        <f t="shared" si="1"/>
        <v>28</v>
      </c>
      <c r="BC54" s="2585"/>
      <c r="BD54" s="2585"/>
      <c r="BE54" s="2650"/>
      <c r="BF54" s="2651"/>
      <c r="BG54" s="2652"/>
      <c r="BH54" s="2653"/>
      <c r="BI54" s="2654"/>
      <c r="BJ54" s="2655"/>
      <c r="BK54" s="2556"/>
      <c r="BL54" s="2556"/>
      <c r="BM54" s="2556"/>
      <c r="BN54" s="2557"/>
    </row>
    <row r="55" spans="2:85" ht="21" customHeight="1" x14ac:dyDescent="0.15">
      <c r="B55" s="2587"/>
      <c r="C55" s="2633"/>
      <c r="D55" s="2635" t="s">
        <v>976</v>
      </c>
      <c r="E55" s="2580"/>
      <c r="F55" s="2580"/>
      <c r="G55" s="2580"/>
      <c r="H55" s="2580"/>
      <c r="I55" s="2580"/>
      <c r="J55" s="2580"/>
      <c r="K55" s="2580"/>
      <c r="L55" s="2580"/>
      <c r="M55" s="2580"/>
      <c r="N55" s="2580"/>
      <c r="O55" s="2580"/>
      <c r="P55" s="2612"/>
      <c r="Q55" s="2613"/>
      <c r="R55" s="2613"/>
      <c r="S55" s="2613"/>
      <c r="T55" s="2613"/>
      <c r="U55" s="2613"/>
      <c r="V55" s="2614"/>
      <c r="W55" s="452">
        <v>7</v>
      </c>
      <c r="X55" s="450"/>
      <c r="Y55" s="450"/>
      <c r="Z55" s="450">
        <v>7</v>
      </c>
      <c r="AA55" s="450">
        <v>7</v>
      </c>
      <c r="AB55" s="450">
        <v>7</v>
      </c>
      <c r="AC55" s="449"/>
      <c r="AD55" s="452">
        <v>7</v>
      </c>
      <c r="AE55" s="450"/>
      <c r="AF55" s="450"/>
      <c r="AG55" s="450">
        <v>7</v>
      </c>
      <c r="AH55" s="450">
        <v>7</v>
      </c>
      <c r="AI55" s="450">
        <v>7</v>
      </c>
      <c r="AJ55" s="449"/>
      <c r="AK55" s="452">
        <v>7</v>
      </c>
      <c r="AL55" s="450"/>
      <c r="AM55" s="450">
        <v>7</v>
      </c>
      <c r="AN55" s="450">
        <v>7</v>
      </c>
      <c r="AO55" s="450">
        <v>7</v>
      </c>
      <c r="AP55" s="450">
        <v>7</v>
      </c>
      <c r="AQ55" s="449"/>
      <c r="AR55" s="452">
        <v>7</v>
      </c>
      <c r="AS55" s="450"/>
      <c r="AT55" s="450">
        <v>7</v>
      </c>
      <c r="AU55" s="450"/>
      <c r="AV55" s="450">
        <v>7</v>
      </c>
      <c r="AW55" s="450"/>
      <c r="AX55" s="449"/>
      <c r="AY55" s="2636">
        <f t="shared" si="0"/>
        <v>112</v>
      </c>
      <c r="AZ55" s="2584"/>
      <c r="BA55" s="2584"/>
      <c r="BB55" s="2585">
        <f t="shared" si="1"/>
        <v>28</v>
      </c>
      <c r="BC55" s="2585"/>
      <c r="BD55" s="2585"/>
      <c r="BE55" s="2650"/>
      <c r="BF55" s="2651"/>
      <c r="BG55" s="2652"/>
      <c r="BH55" s="2653"/>
      <c r="BI55" s="2654"/>
      <c r="BJ55" s="2655"/>
      <c r="BK55" s="2556"/>
      <c r="BL55" s="2556"/>
      <c r="BM55" s="2556"/>
      <c r="BN55" s="2557"/>
      <c r="CE55" s="77"/>
      <c r="CF55" s="77"/>
      <c r="CG55" s="77"/>
    </row>
    <row r="56" spans="2:85" ht="21" customHeight="1" x14ac:dyDescent="0.15">
      <c r="B56" s="2587"/>
      <c r="C56" s="2633"/>
      <c r="D56" s="2635"/>
      <c r="E56" s="2580"/>
      <c r="F56" s="2580"/>
      <c r="G56" s="2580"/>
      <c r="H56" s="2580"/>
      <c r="I56" s="2580"/>
      <c r="J56" s="2580"/>
      <c r="K56" s="2580"/>
      <c r="L56" s="2580"/>
      <c r="M56" s="2580"/>
      <c r="N56" s="2580"/>
      <c r="O56" s="2580"/>
      <c r="P56" s="2612"/>
      <c r="Q56" s="2613"/>
      <c r="R56" s="2613"/>
      <c r="S56" s="2613"/>
      <c r="T56" s="2613"/>
      <c r="U56" s="2613"/>
      <c r="V56" s="2614"/>
      <c r="W56" s="452"/>
      <c r="X56" s="450"/>
      <c r="Y56" s="450"/>
      <c r="Z56" s="450"/>
      <c r="AA56" s="450"/>
      <c r="AB56" s="450"/>
      <c r="AC56" s="449"/>
      <c r="AD56" s="452"/>
      <c r="AE56" s="450"/>
      <c r="AF56" s="450"/>
      <c r="AG56" s="450"/>
      <c r="AH56" s="450"/>
      <c r="AI56" s="450"/>
      <c r="AJ56" s="449"/>
      <c r="AK56" s="452"/>
      <c r="AL56" s="450"/>
      <c r="AM56" s="450"/>
      <c r="AN56" s="450"/>
      <c r="AO56" s="450"/>
      <c r="AP56" s="450"/>
      <c r="AQ56" s="449"/>
      <c r="AR56" s="452"/>
      <c r="AS56" s="450"/>
      <c r="AT56" s="450"/>
      <c r="AU56" s="450"/>
      <c r="AV56" s="450"/>
      <c r="AW56" s="450"/>
      <c r="AX56" s="449"/>
      <c r="AY56" s="2636">
        <f t="shared" si="0"/>
        <v>0</v>
      </c>
      <c r="AZ56" s="2584"/>
      <c r="BA56" s="2584"/>
      <c r="BB56" s="2585">
        <f t="shared" si="1"/>
        <v>0</v>
      </c>
      <c r="BC56" s="2585"/>
      <c r="BD56" s="2585"/>
      <c r="BE56" s="2650"/>
      <c r="BF56" s="2651"/>
      <c r="BG56" s="2652"/>
      <c r="BH56" s="2653"/>
      <c r="BI56" s="2654"/>
      <c r="BJ56" s="2655"/>
      <c r="BK56" s="2556"/>
      <c r="BL56" s="2556"/>
      <c r="BM56" s="2556"/>
      <c r="BN56" s="2557"/>
      <c r="CE56" s="77"/>
      <c r="CF56" s="77"/>
      <c r="CG56" s="77"/>
    </row>
    <row r="57" spans="2:85" ht="21" customHeight="1" thickBot="1" x14ac:dyDescent="0.2">
      <c r="B57" s="2587"/>
      <c r="C57" s="2634"/>
      <c r="D57" s="2640"/>
      <c r="E57" s="2641"/>
      <c r="F57" s="2641"/>
      <c r="G57" s="2641"/>
      <c r="H57" s="2641"/>
      <c r="I57" s="2641"/>
      <c r="J57" s="2559"/>
      <c r="K57" s="2559"/>
      <c r="L57" s="2559"/>
      <c r="M57" s="2559"/>
      <c r="N57" s="2559"/>
      <c r="O57" s="2559"/>
      <c r="P57" s="2560"/>
      <c r="Q57" s="2561"/>
      <c r="R57" s="2561"/>
      <c r="S57" s="2561"/>
      <c r="T57" s="2561"/>
      <c r="U57" s="2561"/>
      <c r="V57" s="2562"/>
      <c r="W57" s="448"/>
      <c r="X57" s="446"/>
      <c r="Y57" s="446"/>
      <c r="Z57" s="446"/>
      <c r="AA57" s="446"/>
      <c r="AB57" s="446"/>
      <c r="AC57" s="445"/>
      <c r="AD57" s="448"/>
      <c r="AE57" s="446"/>
      <c r="AF57" s="446"/>
      <c r="AG57" s="446"/>
      <c r="AH57" s="446"/>
      <c r="AI57" s="446"/>
      <c r="AJ57" s="445"/>
      <c r="AK57" s="448"/>
      <c r="AL57" s="446"/>
      <c r="AM57" s="446"/>
      <c r="AN57" s="446"/>
      <c r="AO57" s="446"/>
      <c r="AP57" s="446"/>
      <c r="AQ57" s="445"/>
      <c r="AR57" s="448"/>
      <c r="AS57" s="446"/>
      <c r="AT57" s="446"/>
      <c r="AU57" s="446"/>
      <c r="AV57" s="446"/>
      <c r="AW57" s="446"/>
      <c r="AX57" s="445"/>
      <c r="AY57" s="2661">
        <f t="shared" si="0"/>
        <v>0</v>
      </c>
      <c r="AZ57" s="2564"/>
      <c r="BA57" s="2564"/>
      <c r="BB57" s="2565">
        <f t="shared" si="1"/>
        <v>0</v>
      </c>
      <c r="BC57" s="2565"/>
      <c r="BD57" s="2565"/>
      <c r="BE57" s="2650"/>
      <c r="BF57" s="2651"/>
      <c r="BG57" s="2652"/>
      <c r="BH57" s="2653"/>
      <c r="BI57" s="2654"/>
      <c r="BJ57" s="2655"/>
      <c r="BK57" s="2567"/>
      <c r="BL57" s="2567"/>
      <c r="BM57" s="2567"/>
      <c r="BN57" s="2568"/>
    </row>
    <row r="58" spans="2:85" ht="21" customHeight="1" thickBot="1" x14ac:dyDescent="0.2">
      <c r="B58" s="2587"/>
      <c r="C58" s="2569" t="s">
        <v>922</v>
      </c>
      <c r="D58" s="2570"/>
      <c r="E58" s="2570"/>
      <c r="F58" s="2570"/>
      <c r="G58" s="2570"/>
      <c r="H58" s="2570"/>
      <c r="I58" s="2570"/>
      <c r="J58" s="2570"/>
      <c r="K58" s="2570"/>
      <c r="L58" s="2570"/>
      <c r="M58" s="2570"/>
      <c r="N58" s="2570"/>
      <c r="O58" s="2570"/>
      <c r="P58" s="2570"/>
      <c r="Q58" s="2570"/>
      <c r="R58" s="2570"/>
      <c r="S58" s="2570"/>
      <c r="T58" s="2570"/>
      <c r="U58" s="2570"/>
      <c r="V58" s="2571"/>
      <c r="W58" s="444">
        <f t="shared" ref="W58:AX58" si="2">SUM(W43:W57)</f>
        <v>29</v>
      </c>
      <c r="X58" s="443">
        <f t="shared" si="2"/>
        <v>22</v>
      </c>
      <c r="Y58" s="443">
        <f t="shared" si="2"/>
        <v>35</v>
      </c>
      <c r="Z58" s="443">
        <f t="shared" si="2"/>
        <v>29</v>
      </c>
      <c r="AA58" s="443">
        <f t="shared" si="2"/>
        <v>57</v>
      </c>
      <c r="AB58" s="443">
        <f t="shared" si="2"/>
        <v>23</v>
      </c>
      <c r="AC58" s="442">
        <f t="shared" si="2"/>
        <v>22</v>
      </c>
      <c r="AD58" s="444">
        <f t="shared" si="2"/>
        <v>31</v>
      </c>
      <c r="AE58" s="443">
        <f t="shared" si="2"/>
        <v>30</v>
      </c>
      <c r="AF58" s="443">
        <f t="shared" si="2"/>
        <v>43</v>
      </c>
      <c r="AG58" s="443">
        <f t="shared" si="2"/>
        <v>29</v>
      </c>
      <c r="AH58" s="443">
        <f t="shared" si="2"/>
        <v>57</v>
      </c>
      <c r="AI58" s="443">
        <f t="shared" si="2"/>
        <v>23</v>
      </c>
      <c r="AJ58" s="442">
        <f t="shared" si="2"/>
        <v>22</v>
      </c>
      <c r="AK58" s="444">
        <f t="shared" si="2"/>
        <v>31</v>
      </c>
      <c r="AL58" s="443">
        <f t="shared" si="2"/>
        <v>30</v>
      </c>
      <c r="AM58" s="443">
        <f t="shared" si="2"/>
        <v>57</v>
      </c>
      <c r="AN58" s="443">
        <f t="shared" si="2"/>
        <v>33</v>
      </c>
      <c r="AO58" s="443">
        <f t="shared" si="2"/>
        <v>43</v>
      </c>
      <c r="AP58" s="443">
        <f t="shared" si="2"/>
        <v>27</v>
      </c>
      <c r="AQ58" s="442">
        <f t="shared" si="2"/>
        <v>22</v>
      </c>
      <c r="AR58" s="444">
        <f t="shared" si="2"/>
        <v>31</v>
      </c>
      <c r="AS58" s="443">
        <f t="shared" si="2"/>
        <v>23</v>
      </c>
      <c r="AT58" s="443">
        <f t="shared" si="2"/>
        <v>35</v>
      </c>
      <c r="AU58" s="443">
        <f t="shared" si="2"/>
        <v>8</v>
      </c>
      <c r="AV58" s="443">
        <f t="shared" si="2"/>
        <v>43</v>
      </c>
      <c r="AW58" s="443">
        <f t="shared" si="2"/>
        <v>0</v>
      </c>
      <c r="AX58" s="442">
        <f t="shared" si="2"/>
        <v>36</v>
      </c>
      <c r="AY58" s="2615">
        <f>SUM(AY37:BA53)</f>
        <v>887</v>
      </c>
      <c r="AZ58" s="2616"/>
      <c r="BA58" s="2616"/>
      <c r="BB58" s="2617">
        <f>SUM($BB$43:$BD$57)</f>
        <v>217.75</v>
      </c>
      <c r="BC58" s="2617"/>
      <c r="BD58" s="2617"/>
      <c r="BE58" s="2637">
        <f>SUM(BE43:BG57)</f>
        <v>6.7</v>
      </c>
      <c r="BF58" s="2637"/>
      <c r="BG58" s="2637"/>
      <c r="BH58" s="2638">
        <f>SUM(BH43:BJ57)</f>
        <v>5.3</v>
      </c>
      <c r="BI58" s="2639"/>
      <c r="BJ58" s="2639"/>
      <c r="BK58" s="2623"/>
      <c r="BL58" s="2623"/>
      <c r="BM58" s="2623"/>
      <c r="BN58" s="2624"/>
    </row>
    <row r="59" spans="2:85" ht="21" customHeight="1" thickBot="1" x14ac:dyDescent="0.2">
      <c r="B59" s="2743"/>
      <c r="C59" s="2569" t="s">
        <v>925</v>
      </c>
      <c r="D59" s="2570"/>
      <c r="E59" s="2570"/>
      <c r="F59" s="2570"/>
      <c r="G59" s="2570"/>
      <c r="H59" s="2570"/>
      <c r="I59" s="2570"/>
      <c r="J59" s="2570"/>
      <c r="K59" s="2570"/>
      <c r="L59" s="2570"/>
      <c r="M59" s="2570"/>
      <c r="N59" s="2570"/>
      <c r="O59" s="2570"/>
      <c r="P59" s="2570"/>
      <c r="Q59" s="2570"/>
      <c r="R59" s="2570"/>
      <c r="S59" s="2570"/>
      <c r="T59" s="2570"/>
      <c r="U59" s="2570"/>
      <c r="V59" s="2571"/>
      <c r="W59" s="84">
        <f t="shared" ref="W59:AM59" si="3">SUM(W37:W54)</f>
        <v>34</v>
      </c>
      <c r="X59" s="82">
        <f t="shared" si="3"/>
        <v>34</v>
      </c>
      <c r="Y59" s="82">
        <f t="shared" si="3"/>
        <v>47</v>
      </c>
      <c r="Z59" s="82">
        <f t="shared" si="3"/>
        <v>34</v>
      </c>
      <c r="AA59" s="82">
        <f t="shared" si="3"/>
        <v>62</v>
      </c>
      <c r="AB59" s="82">
        <f t="shared" si="3"/>
        <v>16</v>
      </c>
      <c r="AC59" s="83">
        <f t="shared" si="3"/>
        <v>22</v>
      </c>
      <c r="AD59" s="84">
        <f t="shared" si="3"/>
        <v>36</v>
      </c>
      <c r="AE59" s="82">
        <f t="shared" si="3"/>
        <v>42</v>
      </c>
      <c r="AF59" s="82">
        <f t="shared" si="3"/>
        <v>55</v>
      </c>
      <c r="AG59" s="82">
        <f t="shared" si="3"/>
        <v>34</v>
      </c>
      <c r="AH59" s="82">
        <f t="shared" si="3"/>
        <v>62</v>
      </c>
      <c r="AI59" s="82">
        <f t="shared" si="3"/>
        <v>16</v>
      </c>
      <c r="AJ59" s="83">
        <f t="shared" si="3"/>
        <v>22</v>
      </c>
      <c r="AK59" s="84">
        <f t="shared" si="3"/>
        <v>36</v>
      </c>
      <c r="AL59" s="82">
        <f t="shared" si="3"/>
        <v>42</v>
      </c>
      <c r="AM59" s="82">
        <f t="shared" si="3"/>
        <v>62</v>
      </c>
      <c r="AN59" s="82">
        <f>SUM(AN37:AN55)</f>
        <v>45</v>
      </c>
      <c r="AO59" s="82">
        <f t="shared" ref="AO59:AX59" si="4">SUM(AO37:AO54)</f>
        <v>48</v>
      </c>
      <c r="AP59" s="82">
        <f t="shared" si="4"/>
        <v>20</v>
      </c>
      <c r="AQ59" s="83">
        <f t="shared" si="4"/>
        <v>22</v>
      </c>
      <c r="AR59" s="84">
        <f t="shared" si="4"/>
        <v>36</v>
      </c>
      <c r="AS59" s="82">
        <f t="shared" si="4"/>
        <v>35</v>
      </c>
      <c r="AT59" s="82">
        <f t="shared" si="4"/>
        <v>40</v>
      </c>
      <c r="AU59" s="82">
        <f t="shared" si="4"/>
        <v>20</v>
      </c>
      <c r="AV59" s="82">
        <f t="shared" si="4"/>
        <v>48</v>
      </c>
      <c r="AW59" s="82">
        <f t="shared" si="4"/>
        <v>0</v>
      </c>
      <c r="AX59" s="83">
        <f t="shared" si="4"/>
        <v>36</v>
      </c>
      <c r="AY59" s="2615">
        <f>SUM(AY38:BA54)</f>
        <v>919</v>
      </c>
      <c r="AZ59" s="2616"/>
      <c r="BA59" s="2616"/>
      <c r="BB59" s="2617">
        <f>SUM($BB$37:$BD$57)</f>
        <v>277.75</v>
      </c>
      <c r="BC59" s="2617"/>
      <c r="BD59" s="2617"/>
      <c r="BE59" s="2618"/>
      <c r="BF59" s="2619"/>
      <c r="BG59" s="2620"/>
      <c r="BH59" s="2621"/>
      <c r="BI59" s="2622"/>
      <c r="BJ59" s="2622"/>
      <c r="BK59" s="2623"/>
      <c r="BL59" s="2623"/>
      <c r="BM59" s="2623"/>
      <c r="BN59" s="2624"/>
    </row>
    <row r="60" spans="2:85" ht="21" customHeight="1" thickBot="1" x14ac:dyDescent="0.2">
      <c r="B60" s="441" t="s">
        <v>921</v>
      </c>
      <c r="C60" s="440"/>
      <c r="D60" s="439"/>
      <c r="E60" s="85"/>
      <c r="F60" s="85"/>
      <c r="G60" s="85"/>
      <c r="H60" s="85"/>
      <c r="I60" s="85"/>
      <c r="J60" s="85"/>
      <c r="K60" s="85"/>
      <c r="L60" s="85"/>
      <c r="M60" s="85"/>
      <c r="N60" s="85"/>
      <c r="O60" s="85"/>
      <c r="P60" s="85"/>
      <c r="Q60" s="85"/>
      <c r="R60" s="85"/>
      <c r="S60" s="85"/>
      <c r="T60" s="85"/>
      <c r="U60" s="85"/>
      <c r="V60" s="85"/>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7"/>
      <c r="AY60" s="2629">
        <v>32</v>
      </c>
      <c r="AZ60" s="2630"/>
      <c r="BA60" s="2630"/>
      <c r="BB60" s="2630"/>
      <c r="BC60" s="2630"/>
      <c r="BD60" s="2630"/>
      <c r="BE60" s="2630"/>
      <c r="BF60" s="2630"/>
      <c r="BG60" s="2630"/>
      <c r="BH60" s="2630"/>
      <c r="BI60" s="2630"/>
      <c r="BJ60" s="2630"/>
      <c r="BK60" s="2630"/>
      <c r="BL60" s="2630"/>
      <c r="BM60" s="2630"/>
      <c r="BN60" s="2631"/>
    </row>
    <row r="61" spans="2:85" ht="21" customHeight="1" x14ac:dyDescent="0.15">
      <c r="G61" s="3"/>
    </row>
    <row r="62" spans="2:85" ht="21" customHeight="1" thickBot="1" x14ac:dyDescent="0.2">
      <c r="B62" s="470" t="s">
        <v>924</v>
      </c>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80"/>
      <c r="BA62" s="387"/>
      <c r="BB62" s="80"/>
      <c r="BC62" s="387"/>
      <c r="BD62" s="387"/>
      <c r="BE62" s="80"/>
      <c r="BF62" s="387"/>
      <c r="BG62" s="80"/>
      <c r="BH62" s="80"/>
      <c r="BI62" s="80"/>
      <c r="BJ62" s="80"/>
      <c r="BK62" s="80"/>
      <c r="BL62" s="80"/>
      <c r="BM62" s="80"/>
      <c r="BN62" s="80"/>
    </row>
    <row r="63" spans="2:85" ht="21" customHeight="1" thickBot="1" x14ac:dyDescent="0.2">
      <c r="B63" s="2599"/>
      <c r="C63" s="469"/>
      <c r="D63" s="2601" t="s">
        <v>154</v>
      </c>
      <c r="E63" s="2601"/>
      <c r="F63" s="2601"/>
      <c r="G63" s="2601"/>
      <c r="H63" s="2601"/>
      <c r="I63" s="2602"/>
      <c r="J63" s="1853" t="s">
        <v>316</v>
      </c>
      <c r="K63" s="1868"/>
      <c r="L63" s="1868"/>
      <c r="M63" s="1868"/>
      <c r="N63" s="1868"/>
      <c r="O63" s="1869"/>
      <c r="P63" s="2603" t="s">
        <v>79</v>
      </c>
      <c r="Q63" s="2601"/>
      <c r="R63" s="2601"/>
      <c r="S63" s="2601"/>
      <c r="T63" s="2601"/>
      <c r="U63" s="2601"/>
      <c r="V63" s="2604"/>
      <c r="W63" s="2606" t="s">
        <v>317</v>
      </c>
      <c r="X63" s="2591"/>
      <c r="Y63" s="2591"/>
      <c r="Z63" s="2591"/>
      <c r="AA63" s="2591"/>
      <c r="AB63" s="2591"/>
      <c r="AC63" s="2592"/>
      <c r="AD63" s="2606" t="s">
        <v>318</v>
      </c>
      <c r="AE63" s="2591"/>
      <c r="AF63" s="2591"/>
      <c r="AG63" s="2591"/>
      <c r="AH63" s="2591"/>
      <c r="AI63" s="2591"/>
      <c r="AJ63" s="2592"/>
      <c r="AK63" s="2606" t="s">
        <v>319</v>
      </c>
      <c r="AL63" s="2591"/>
      <c r="AM63" s="2591"/>
      <c r="AN63" s="2591"/>
      <c r="AO63" s="2591"/>
      <c r="AP63" s="2591"/>
      <c r="AQ63" s="2592"/>
      <c r="AR63" s="2599" t="s">
        <v>320</v>
      </c>
      <c r="AS63" s="2601"/>
      <c r="AT63" s="2601"/>
      <c r="AU63" s="2601"/>
      <c r="AV63" s="2601"/>
      <c r="AW63" s="2601"/>
      <c r="AX63" s="2601"/>
      <c r="AY63" s="2625" t="s">
        <v>321</v>
      </c>
      <c r="AZ63" s="2626"/>
      <c r="BA63" s="2626"/>
      <c r="BB63" s="2626" t="s">
        <v>322</v>
      </c>
      <c r="BC63" s="2626"/>
      <c r="BD63" s="2626"/>
      <c r="BE63" s="2626" t="s">
        <v>923</v>
      </c>
      <c r="BF63" s="2626"/>
      <c r="BG63" s="2626"/>
      <c r="BH63" s="2626"/>
      <c r="BI63" s="2626"/>
      <c r="BJ63" s="2626"/>
      <c r="BK63" s="2591" t="s">
        <v>324</v>
      </c>
      <c r="BL63" s="2591"/>
      <c r="BM63" s="2591"/>
      <c r="BN63" s="2592"/>
    </row>
    <row r="64" spans="2:85" ht="21" customHeight="1" thickBot="1" x14ac:dyDescent="0.2">
      <c r="B64" s="2600"/>
      <c r="C64" s="468"/>
      <c r="D64" s="1803"/>
      <c r="E64" s="1803"/>
      <c r="F64" s="1803"/>
      <c r="G64" s="1803"/>
      <c r="H64" s="1803"/>
      <c r="I64" s="1804"/>
      <c r="J64" s="1870"/>
      <c r="K64" s="1871"/>
      <c r="L64" s="1871"/>
      <c r="M64" s="1871"/>
      <c r="N64" s="1871"/>
      <c r="O64" s="1872"/>
      <c r="P64" s="1802"/>
      <c r="Q64" s="1803"/>
      <c r="R64" s="1803"/>
      <c r="S64" s="1803"/>
      <c r="T64" s="1803"/>
      <c r="U64" s="1803"/>
      <c r="V64" s="2605"/>
      <c r="W64" s="467" t="s">
        <v>325</v>
      </c>
      <c r="X64" s="466" t="s">
        <v>326</v>
      </c>
      <c r="Y64" s="466" t="s">
        <v>327</v>
      </c>
      <c r="Z64" s="466" t="s">
        <v>328</v>
      </c>
      <c r="AA64" s="466" t="s">
        <v>329</v>
      </c>
      <c r="AB64" s="466" t="s">
        <v>330</v>
      </c>
      <c r="AC64" s="465" t="s">
        <v>331</v>
      </c>
      <c r="AD64" s="467" t="s">
        <v>325</v>
      </c>
      <c r="AE64" s="466" t="s">
        <v>326</v>
      </c>
      <c r="AF64" s="466" t="s">
        <v>327</v>
      </c>
      <c r="AG64" s="466" t="s">
        <v>328</v>
      </c>
      <c r="AH64" s="466" t="s">
        <v>329</v>
      </c>
      <c r="AI64" s="466" t="s">
        <v>330</v>
      </c>
      <c r="AJ64" s="465" t="s">
        <v>331</v>
      </c>
      <c r="AK64" s="467" t="s">
        <v>325</v>
      </c>
      <c r="AL64" s="466" t="s">
        <v>326</v>
      </c>
      <c r="AM64" s="466" t="s">
        <v>327</v>
      </c>
      <c r="AN64" s="466" t="s">
        <v>328</v>
      </c>
      <c r="AO64" s="466" t="s">
        <v>329</v>
      </c>
      <c r="AP64" s="466" t="s">
        <v>330</v>
      </c>
      <c r="AQ64" s="465" t="s">
        <v>331</v>
      </c>
      <c r="AR64" s="464" t="s">
        <v>325</v>
      </c>
      <c r="AS64" s="463" t="s">
        <v>326</v>
      </c>
      <c r="AT64" s="463" t="s">
        <v>327</v>
      </c>
      <c r="AU64" s="463" t="s">
        <v>328</v>
      </c>
      <c r="AV64" s="463" t="s">
        <v>329</v>
      </c>
      <c r="AW64" s="463" t="s">
        <v>330</v>
      </c>
      <c r="AX64" s="462" t="s">
        <v>331</v>
      </c>
      <c r="AY64" s="2627"/>
      <c r="AZ64" s="2628"/>
      <c r="BA64" s="2628"/>
      <c r="BB64" s="2628"/>
      <c r="BC64" s="2628"/>
      <c r="BD64" s="2628"/>
      <c r="BE64" s="2628"/>
      <c r="BF64" s="2628"/>
      <c r="BG64" s="2628"/>
      <c r="BH64" s="2628"/>
      <c r="BI64" s="2628"/>
      <c r="BJ64" s="2628"/>
      <c r="BK64" s="1822"/>
      <c r="BL64" s="1822"/>
      <c r="BM64" s="1822"/>
      <c r="BN64" s="1823"/>
    </row>
    <row r="65" spans="2:66" ht="21" customHeight="1" x14ac:dyDescent="0.15">
      <c r="B65" s="2587"/>
      <c r="C65" s="2588" t="s">
        <v>906</v>
      </c>
      <c r="D65" s="2589" t="s">
        <v>975</v>
      </c>
      <c r="E65" s="2590"/>
      <c r="F65" s="2590"/>
      <c r="G65" s="2590"/>
      <c r="H65" s="2590"/>
      <c r="I65" s="2590"/>
      <c r="J65" s="2590"/>
      <c r="K65" s="2590"/>
      <c r="L65" s="2590"/>
      <c r="M65" s="2590"/>
      <c r="N65" s="2590"/>
      <c r="O65" s="2590"/>
      <c r="P65" s="2593"/>
      <c r="Q65" s="2593"/>
      <c r="R65" s="2593"/>
      <c r="S65" s="2593"/>
      <c r="T65" s="2593"/>
      <c r="U65" s="2593"/>
      <c r="V65" s="2594"/>
      <c r="W65" s="461"/>
      <c r="X65" s="459">
        <v>7</v>
      </c>
      <c r="Y65" s="459">
        <v>7</v>
      </c>
      <c r="Z65" s="459"/>
      <c r="AA65" s="459">
        <v>7</v>
      </c>
      <c r="AB65" s="459">
        <v>7</v>
      </c>
      <c r="AC65" s="458"/>
      <c r="AD65" s="460"/>
      <c r="AE65" s="459">
        <v>7</v>
      </c>
      <c r="AF65" s="459">
        <v>7</v>
      </c>
      <c r="AG65" s="459"/>
      <c r="AH65" s="459">
        <v>7</v>
      </c>
      <c r="AI65" s="459">
        <v>7</v>
      </c>
      <c r="AJ65" s="458"/>
      <c r="AK65" s="460"/>
      <c r="AL65" s="459">
        <v>7</v>
      </c>
      <c r="AM65" s="459">
        <v>7</v>
      </c>
      <c r="AN65" s="459"/>
      <c r="AO65" s="459">
        <v>7</v>
      </c>
      <c r="AP65" s="459">
        <v>7</v>
      </c>
      <c r="AQ65" s="458"/>
      <c r="AR65" s="460"/>
      <c r="AS65" s="459">
        <v>7</v>
      </c>
      <c r="AT65" s="459">
        <v>7</v>
      </c>
      <c r="AU65" s="459"/>
      <c r="AV65" s="459">
        <v>7</v>
      </c>
      <c r="AW65" s="459"/>
      <c r="AX65" s="458"/>
      <c r="AY65" s="2595">
        <f t="shared" ref="AY65:AY72" si="5">SUM(W65:AX65)</f>
        <v>105</v>
      </c>
      <c r="AZ65" s="2596"/>
      <c r="BA65" s="2596"/>
      <c r="BB65" s="2607">
        <f t="shared" ref="BB65:BB72" si="6">AY65/4</f>
        <v>26.25</v>
      </c>
      <c r="BC65" s="2607"/>
      <c r="BD65" s="2608"/>
      <c r="BE65" s="2609">
        <f>ROUNDDOWN(SUM($BB$65:$BD$72)/40,1)</f>
        <v>2.5</v>
      </c>
      <c r="BF65" s="2609"/>
      <c r="BG65" s="2609"/>
      <c r="BH65" s="2609"/>
      <c r="BI65" s="2609"/>
      <c r="BJ65" s="2609"/>
      <c r="BK65" s="2597"/>
      <c r="BL65" s="2597"/>
      <c r="BM65" s="2597"/>
      <c r="BN65" s="2598"/>
    </row>
    <row r="66" spans="2:66" ht="21" customHeight="1" x14ac:dyDescent="0.15">
      <c r="B66" s="2587"/>
      <c r="C66" s="2587"/>
      <c r="D66" s="2579" t="s">
        <v>974</v>
      </c>
      <c r="E66" s="2580"/>
      <c r="F66" s="2580"/>
      <c r="G66" s="2580"/>
      <c r="H66" s="2580"/>
      <c r="I66" s="2580"/>
      <c r="J66" s="2580"/>
      <c r="K66" s="2580"/>
      <c r="L66" s="2580"/>
      <c r="M66" s="2580"/>
      <c r="N66" s="2580"/>
      <c r="O66" s="2580"/>
      <c r="P66" s="2581"/>
      <c r="Q66" s="2581"/>
      <c r="R66" s="2581"/>
      <c r="S66" s="2581"/>
      <c r="T66" s="2581"/>
      <c r="U66" s="2581"/>
      <c r="V66" s="2582"/>
      <c r="W66" s="451">
        <v>4</v>
      </c>
      <c r="X66" s="450"/>
      <c r="Y66" s="450">
        <v>7</v>
      </c>
      <c r="Z66" s="450"/>
      <c r="AA66" s="450"/>
      <c r="AB66" s="450">
        <v>1</v>
      </c>
      <c r="AC66" s="449">
        <v>4</v>
      </c>
      <c r="AD66" s="452">
        <v>4</v>
      </c>
      <c r="AE66" s="450"/>
      <c r="AF66" s="450">
        <v>7</v>
      </c>
      <c r="AG66" s="450"/>
      <c r="AH66" s="450"/>
      <c r="AI66" s="450">
        <v>1</v>
      </c>
      <c r="AJ66" s="449">
        <v>4</v>
      </c>
      <c r="AK66" s="452">
        <v>4</v>
      </c>
      <c r="AL66" s="450"/>
      <c r="AM66" s="450">
        <v>7</v>
      </c>
      <c r="AN66" s="450">
        <v>2</v>
      </c>
      <c r="AO66" s="450"/>
      <c r="AP66" s="450">
        <v>1</v>
      </c>
      <c r="AQ66" s="449">
        <v>4</v>
      </c>
      <c r="AR66" s="451">
        <v>4</v>
      </c>
      <c r="AS66" s="450"/>
      <c r="AT66" s="450">
        <v>7</v>
      </c>
      <c r="AU66" s="450"/>
      <c r="AV66" s="450"/>
      <c r="AW66" s="450"/>
      <c r="AX66" s="449"/>
      <c r="AY66" s="2583">
        <f t="shared" si="5"/>
        <v>61</v>
      </c>
      <c r="AZ66" s="2584"/>
      <c r="BA66" s="2584"/>
      <c r="BB66" s="2585">
        <f t="shared" si="6"/>
        <v>15.25</v>
      </c>
      <c r="BC66" s="2585"/>
      <c r="BD66" s="2586"/>
      <c r="BE66" s="2610"/>
      <c r="BF66" s="2610"/>
      <c r="BG66" s="2610"/>
      <c r="BH66" s="2610"/>
      <c r="BI66" s="2610"/>
      <c r="BJ66" s="2610"/>
      <c r="BK66" s="2556"/>
      <c r="BL66" s="2556"/>
      <c r="BM66" s="2556"/>
      <c r="BN66" s="2557"/>
    </row>
    <row r="67" spans="2:66" ht="21" customHeight="1" x14ac:dyDescent="0.15">
      <c r="B67" s="2587"/>
      <c r="C67" s="2587"/>
      <c r="D67" s="2579" t="s">
        <v>973</v>
      </c>
      <c r="E67" s="2580"/>
      <c r="F67" s="2580"/>
      <c r="G67" s="2580"/>
      <c r="H67" s="2580"/>
      <c r="I67" s="2580"/>
      <c r="J67" s="2580"/>
      <c r="K67" s="2580"/>
      <c r="L67" s="2580"/>
      <c r="M67" s="2580"/>
      <c r="N67" s="2580"/>
      <c r="O67" s="2580"/>
      <c r="P67" s="2581"/>
      <c r="Q67" s="2581"/>
      <c r="R67" s="2581"/>
      <c r="S67" s="2581"/>
      <c r="T67" s="2581"/>
      <c r="U67" s="2581"/>
      <c r="V67" s="2582"/>
      <c r="W67" s="457"/>
      <c r="X67" s="455">
        <v>7</v>
      </c>
      <c r="Y67" s="455">
        <v>7</v>
      </c>
      <c r="Z67" s="455"/>
      <c r="AA67" s="455">
        <v>7</v>
      </c>
      <c r="AB67" s="455">
        <v>7</v>
      </c>
      <c r="AC67" s="454"/>
      <c r="AD67" s="456"/>
      <c r="AE67" s="455">
        <v>7</v>
      </c>
      <c r="AF67" s="455">
        <v>7</v>
      </c>
      <c r="AG67" s="455"/>
      <c r="AH67" s="455">
        <v>7</v>
      </c>
      <c r="AI67" s="455">
        <v>7</v>
      </c>
      <c r="AJ67" s="454"/>
      <c r="AK67" s="456"/>
      <c r="AL67" s="455">
        <v>7</v>
      </c>
      <c r="AM67" s="455">
        <v>7</v>
      </c>
      <c r="AN67" s="455"/>
      <c r="AO67" s="455">
        <v>7</v>
      </c>
      <c r="AP67" s="455">
        <v>7</v>
      </c>
      <c r="AQ67" s="454"/>
      <c r="AR67" s="456"/>
      <c r="AS67" s="455">
        <v>7</v>
      </c>
      <c r="AT67" s="455"/>
      <c r="AU67" s="455"/>
      <c r="AV67" s="455">
        <v>7</v>
      </c>
      <c r="AW67" s="455"/>
      <c r="AX67" s="454">
        <v>7</v>
      </c>
      <c r="AY67" s="2583">
        <f t="shared" si="5"/>
        <v>105</v>
      </c>
      <c r="AZ67" s="2584"/>
      <c r="BA67" s="2584"/>
      <c r="BB67" s="2585">
        <f t="shared" si="6"/>
        <v>26.25</v>
      </c>
      <c r="BC67" s="2585"/>
      <c r="BD67" s="2586"/>
      <c r="BE67" s="2610"/>
      <c r="BF67" s="2610"/>
      <c r="BG67" s="2610"/>
      <c r="BH67" s="2610"/>
      <c r="BI67" s="2610"/>
      <c r="BJ67" s="2610"/>
      <c r="BK67" s="2556"/>
      <c r="BL67" s="2556"/>
      <c r="BM67" s="2556"/>
      <c r="BN67" s="2557"/>
    </row>
    <row r="68" spans="2:66" ht="21" customHeight="1" x14ac:dyDescent="0.15">
      <c r="B68" s="2587"/>
      <c r="C68" s="2587"/>
      <c r="D68" s="2579" t="s">
        <v>972</v>
      </c>
      <c r="E68" s="2580"/>
      <c r="F68" s="2580"/>
      <c r="G68" s="2580"/>
      <c r="H68" s="2580"/>
      <c r="I68" s="2580"/>
      <c r="J68" s="2580"/>
      <c r="K68" s="2580"/>
      <c r="L68" s="2580"/>
      <c r="M68" s="2580"/>
      <c r="N68" s="2580"/>
      <c r="O68" s="2580"/>
      <c r="P68" s="2612"/>
      <c r="Q68" s="2613"/>
      <c r="R68" s="2613"/>
      <c r="S68" s="2613"/>
      <c r="T68" s="2613"/>
      <c r="U68" s="2613"/>
      <c r="V68" s="2614"/>
      <c r="W68" s="451"/>
      <c r="X68" s="450"/>
      <c r="Y68" s="450"/>
      <c r="Z68" s="455">
        <v>7</v>
      </c>
      <c r="AA68" s="455">
        <v>7</v>
      </c>
      <c r="AB68" s="450"/>
      <c r="AC68" s="449"/>
      <c r="AD68" s="452"/>
      <c r="AE68" s="450"/>
      <c r="AF68" s="450"/>
      <c r="AG68" s="455">
        <v>7</v>
      </c>
      <c r="AH68" s="455">
        <v>7</v>
      </c>
      <c r="AI68" s="450"/>
      <c r="AJ68" s="449"/>
      <c r="AK68" s="452"/>
      <c r="AL68" s="450"/>
      <c r="AM68" s="450"/>
      <c r="AN68" s="455">
        <v>7</v>
      </c>
      <c r="AO68" s="455">
        <v>7</v>
      </c>
      <c r="AP68" s="450"/>
      <c r="AQ68" s="449"/>
      <c r="AR68" s="451"/>
      <c r="AS68" s="450"/>
      <c r="AT68" s="450"/>
      <c r="AU68" s="455">
        <v>7</v>
      </c>
      <c r="AV68" s="450"/>
      <c r="AW68" s="450"/>
      <c r="AX68" s="449">
        <v>7</v>
      </c>
      <c r="AY68" s="2583">
        <f t="shared" si="5"/>
        <v>56</v>
      </c>
      <c r="AZ68" s="2584"/>
      <c r="BA68" s="2584"/>
      <c r="BB68" s="2585">
        <f t="shared" si="6"/>
        <v>14</v>
      </c>
      <c r="BC68" s="2585"/>
      <c r="BD68" s="2586"/>
      <c r="BE68" s="2610"/>
      <c r="BF68" s="2610"/>
      <c r="BG68" s="2610"/>
      <c r="BH68" s="2610"/>
      <c r="BI68" s="2610"/>
      <c r="BJ68" s="2610"/>
      <c r="BK68" s="2556"/>
      <c r="BL68" s="2556"/>
      <c r="BM68" s="2556"/>
      <c r="BN68" s="2557"/>
    </row>
    <row r="69" spans="2:66" ht="21" customHeight="1" x14ac:dyDescent="0.15">
      <c r="B69" s="2587"/>
      <c r="C69" s="2587"/>
      <c r="D69" s="2579" t="s">
        <v>971</v>
      </c>
      <c r="E69" s="2580"/>
      <c r="F69" s="2580"/>
      <c r="G69" s="2580"/>
      <c r="H69" s="2580"/>
      <c r="I69" s="2580"/>
      <c r="J69" s="2580"/>
      <c r="K69" s="2580"/>
      <c r="L69" s="2580"/>
      <c r="M69" s="2580"/>
      <c r="N69" s="2580"/>
      <c r="O69" s="2580"/>
      <c r="P69" s="2581"/>
      <c r="Q69" s="2581"/>
      <c r="R69" s="2581"/>
      <c r="S69" s="2581"/>
      <c r="T69" s="2581"/>
      <c r="U69" s="2581"/>
      <c r="V69" s="2582"/>
      <c r="W69" s="457">
        <v>4</v>
      </c>
      <c r="X69" s="455">
        <v>7</v>
      </c>
      <c r="Y69" s="455">
        <v>7</v>
      </c>
      <c r="Z69" s="455"/>
      <c r="AA69" s="455">
        <v>7</v>
      </c>
      <c r="AB69" s="455">
        <v>7</v>
      </c>
      <c r="AC69" s="454"/>
      <c r="AD69" s="456"/>
      <c r="AE69" s="455">
        <v>7</v>
      </c>
      <c r="AF69" s="455"/>
      <c r="AG69" s="455"/>
      <c r="AH69" s="455">
        <v>7</v>
      </c>
      <c r="AI69" s="455">
        <v>7</v>
      </c>
      <c r="AJ69" s="454"/>
      <c r="AK69" s="456"/>
      <c r="AL69" s="455"/>
      <c r="AM69" s="455"/>
      <c r="AN69" s="455"/>
      <c r="AO69" s="455"/>
      <c r="AP69" s="455"/>
      <c r="AQ69" s="454"/>
      <c r="AR69" s="456"/>
      <c r="AS69" s="455">
        <v>7</v>
      </c>
      <c r="AT69" s="455"/>
      <c r="AU69" s="455"/>
      <c r="AV69" s="455">
        <v>7</v>
      </c>
      <c r="AW69" s="455"/>
      <c r="AX69" s="454">
        <v>7</v>
      </c>
      <c r="AY69" s="2583">
        <f t="shared" si="5"/>
        <v>74</v>
      </c>
      <c r="AZ69" s="2584"/>
      <c r="BA69" s="2584"/>
      <c r="BB69" s="2585">
        <f t="shared" si="6"/>
        <v>18.5</v>
      </c>
      <c r="BC69" s="2585"/>
      <c r="BD69" s="2586"/>
      <c r="BE69" s="2610"/>
      <c r="BF69" s="2610"/>
      <c r="BG69" s="2610"/>
      <c r="BH69" s="2610"/>
      <c r="BI69" s="2610"/>
      <c r="BJ69" s="2610"/>
      <c r="BK69" s="2556"/>
      <c r="BL69" s="2556"/>
      <c r="BM69" s="2556"/>
      <c r="BN69" s="2557"/>
    </row>
    <row r="70" spans="2:66" ht="21" customHeight="1" x14ac:dyDescent="0.15">
      <c r="B70" s="2587"/>
      <c r="C70" s="2587"/>
      <c r="D70" s="2579"/>
      <c r="E70" s="2580"/>
      <c r="F70" s="2580"/>
      <c r="G70" s="2580"/>
      <c r="H70" s="2580"/>
      <c r="I70" s="2580"/>
      <c r="J70" s="2580"/>
      <c r="K70" s="2580"/>
      <c r="L70" s="2580"/>
      <c r="M70" s="2580"/>
      <c r="N70" s="2580"/>
      <c r="O70" s="2580"/>
      <c r="P70" s="2612"/>
      <c r="Q70" s="2613"/>
      <c r="R70" s="2613"/>
      <c r="S70" s="2613"/>
      <c r="T70" s="2613"/>
      <c r="U70" s="2613"/>
      <c r="V70" s="2614"/>
      <c r="W70" s="451"/>
      <c r="X70" s="450"/>
      <c r="Y70" s="450"/>
      <c r="Z70" s="450"/>
      <c r="AA70" s="450"/>
      <c r="AB70" s="450"/>
      <c r="AC70" s="453"/>
      <c r="AD70" s="452"/>
      <c r="AE70" s="450"/>
      <c r="AF70" s="450"/>
      <c r="AG70" s="450"/>
      <c r="AH70" s="450"/>
      <c r="AI70" s="450"/>
      <c r="AJ70" s="453"/>
      <c r="AK70" s="452"/>
      <c r="AL70" s="450"/>
      <c r="AM70" s="450"/>
      <c r="AN70" s="450"/>
      <c r="AO70" s="450"/>
      <c r="AP70" s="450"/>
      <c r="AQ70" s="453"/>
      <c r="AR70" s="452"/>
      <c r="AS70" s="450"/>
      <c r="AT70" s="450"/>
      <c r="AU70" s="450"/>
      <c r="AV70" s="450"/>
      <c r="AW70" s="450"/>
      <c r="AX70" s="453"/>
      <c r="AY70" s="2583">
        <f t="shared" si="5"/>
        <v>0</v>
      </c>
      <c r="AZ70" s="2584"/>
      <c r="BA70" s="2584"/>
      <c r="BB70" s="2585">
        <f t="shared" si="6"/>
        <v>0</v>
      </c>
      <c r="BC70" s="2585"/>
      <c r="BD70" s="2586"/>
      <c r="BE70" s="2610"/>
      <c r="BF70" s="2610"/>
      <c r="BG70" s="2610"/>
      <c r="BH70" s="2610"/>
      <c r="BI70" s="2610"/>
      <c r="BJ70" s="2610"/>
      <c r="BK70" s="2556"/>
      <c r="BL70" s="2556"/>
      <c r="BM70" s="2556"/>
      <c r="BN70" s="2557"/>
    </row>
    <row r="71" spans="2:66" ht="21" customHeight="1" x14ac:dyDescent="0.15">
      <c r="B71" s="2587"/>
      <c r="C71" s="2587"/>
      <c r="D71" s="2579"/>
      <c r="E71" s="2580"/>
      <c r="F71" s="2580"/>
      <c r="G71" s="2580"/>
      <c r="H71" s="2580"/>
      <c r="I71" s="2580"/>
      <c r="J71" s="2580"/>
      <c r="K71" s="2580"/>
      <c r="L71" s="2580"/>
      <c r="M71" s="2580"/>
      <c r="N71" s="2580"/>
      <c r="O71" s="2580"/>
      <c r="P71" s="2612"/>
      <c r="Q71" s="2613"/>
      <c r="R71" s="2613"/>
      <c r="S71" s="2613"/>
      <c r="T71" s="2613"/>
      <c r="U71" s="2613"/>
      <c r="V71" s="2614"/>
      <c r="W71" s="451"/>
      <c r="X71" s="450"/>
      <c r="Y71" s="450"/>
      <c r="Z71" s="450"/>
      <c r="AA71" s="450"/>
      <c r="AB71" s="450"/>
      <c r="AC71" s="449"/>
      <c r="AD71" s="452"/>
      <c r="AE71" s="450"/>
      <c r="AF71" s="450"/>
      <c r="AG71" s="450"/>
      <c r="AH71" s="450"/>
      <c r="AI71" s="450"/>
      <c r="AJ71" s="449"/>
      <c r="AK71" s="452"/>
      <c r="AL71" s="450"/>
      <c r="AM71" s="450"/>
      <c r="AN71" s="450"/>
      <c r="AO71" s="450"/>
      <c r="AP71" s="450"/>
      <c r="AQ71" s="449"/>
      <c r="AR71" s="451"/>
      <c r="AS71" s="450"/>
      <c r="AT71" s="450"/>
      <c r="AU71" s="450"/>
      <c r="AV71" s="450"/>
      <c r="AW71" s="450"/>
      <c r="AX71" s="449"/>
      <c r="AY71" s="2583">
        <f t="shared" si="5"/>
        <v>0</v>
      </c>
      <c r="AZ71" s="2584"/>
      <c r="BA71" s="2584"/>
      <c r="BB71" s="2585">
        <f t="shared" si="6"/>
        <v>0</v>
      </c>
      <c r="BC71" s="2585"/>
      <c r="BD71" s="2586"/>
      <c r="BE71" s="2610"/>
      <c r="BF71" s="2610"/>
      <c r="BG71" s="2610"/>
      <c r="BH71" s="2610"/>
      <c r="BI71" s="2610"/>
      <c r="BJ71" s="2610"/>
      <c r="BK71" s="2556"/>
      <c r="BL71" s="2556"/>
      <c r="BM71" s="2556"/>
      <c r="BN71" s="2557"/>
    </row>
    <row r="72" spans="2:66" ht="21" customHeight="1" thickBot="1" x14ac:dyDescent="0.2">
      <c r="B72" s="2587"/>
      <c r="C72" s="2587"/>
      <c r="D72" s="2558"/>
      <c r="E72" s="2559"/>
      <c r="F72" s="2559"/>
      <c r="G72" s="2559"/>
      <c r="H72" s="2559"/>
      <c r="I72" s="2559"/>
      <c r="J72" s="2559"/>
      <c r="K72" s="2559"/>
      <c r="L72" s="2559"/>
      <c r="M72" s="2559"/>
      <c r="N72" s="2559"/>
      <c r="O72" s="2559"/>
      <c r="P72" s="2560"/>
      <c r="Q72" s="2561"/>
      <c r="R72" s="2561"/>
      <c r="S72" s="2561"/>
      <c r="T72" s="2561"/>
      <c r="U72" s="2561"/>
      <c r="V72" s="2562"/>
      <c r="W72" s="447"/>
      <c r="X72" s="446"/>
      <c r="Y72" s="446"/>
      <c r="Z72" s="446"/>
      <c r="AA72" s="446"/>
      <c r="AB72" s="446"/>
      <c r="AC72" s="445"/>
      <c r="AD72" s="448"/>
      <c r="AE72" s="446"/>
      <c r="AF72" s="446"/>
      <c r="AG72" s="446"/>
      <c r="AH72" s="446"/>
      <c r="AI72" s="446"/>
      <c r="AJ72" s="445"/>
      <c r="AK72" s="448"/>
      <c r="AL72" s="446"/>
      <c r="AM72" s="446"/>
      <c r="AN72" s="446"/>
      <c r="AO72" s="446"/>
      <c r="AP72" s="446"/>
      <c r="AQ72" s="445"/>
      <c r="AR72" s="447"/>
      <c r="AS72" s="446"/>
      <c r="AT72" s="446"/>
      <c r="AU72" s="446"/>
      <c r="AV72" s="446"/>
      <c r="AW72" s="446"/>
      <c r="AX72" s="445"/>
      <c r="AY72" s="2563">
        <f t="shared" si="5"/>
        <v>0</v>
      </c>
      <c r="AZ72" s="2564"/>
      <c r="BA72" s="2564"/>
      <c r="BB72" s="2565">
        <f t="shared" si="6"/>
        <v>0</v>
      </c>
      <c r="BC72" s="2565"/>
      <c r="BD72" s="2566"/>
      <c r="BE72" s="2611"/>
      <c r="BF72" s="2611"/>
      <c r="BG72" s="2611"/>
      <c r="BH72" s="2611"/>
      <c r="BI72" s="2611"/>
      <c r="BJ72" s="2611"/>
      <c r="BK72" s="2567"/>
      <c r="BL72" s="2567"/>
      <c r="BM72" s="2567"/>
      <c r="BN72" s="2568"/>
    </row>
    <row r="73" spans="2:66" ht="21" customHeight="1" thickBot="1" x14ac:dyDescent="0.2">
      <c r="B73" s="2587"/>
      <c r="C73" s="2569" t="s">
        <v>922</v>
      </c>
      <c r="D73" s="2570"/>
      <c r="E73" s="2570"/>
      <c r="F73" s="2570"/>
      <c r="G73" s="2570"/>
      <c r="H73" s="2570"/>
      <c r="I73" s="2570"/>
      <c r="J73" s="2570"/>
      <c r="K73" s="2570"/>
      <c r="L73" s="2570"/>
      <c r="M73" s="2570"/>
      <c r="N73" s="2570"/>
      <c r="O73" s="2570"/>
      <c r="P73" s="2570"/>
      <c r="Q73" s="2570"/>
      <c r="R73" s="2570"/>
      <c r="S73" s="2570"/>
      <c r="T73" s="2570"/>
      <c r="U73" s="2570"/>
      <c r="V73" s="2571"/>
      <c r="W73" s="444">
        <f t="shared" ref="W73:AX73" si="7">SUM(W65:W72)</f>
        <v>8</v>
      </c>
      <c r="X73" s="443">
        <f t="shared" si="7"/>
        <v>21</v>
      </c>
      <c r="Y73" s="443">
        <f t="shared" si="7"/>
        <v>28</v>
      </c>
      <c r="Z73" s="443">
        <f t="shared" si="7"/>
        <v>7</v>
      </c>
      <c r="AA73" s="443">
        <f t="shared" si="7"/>
        <v>28</v>
      </c>
      <c r="AB73" s="443">
        <f t="shared" si="7"/>
        <v>22</v>
      </c>
      <c r="AC73" s="442">
        <f t="shared" si="7"/>
        <v>4</v>
      </c>
      <c r="AD73" s="444">
        <f t="shared" si="7"/>
        <v>4</v>
      </c>
      <c r="AE73" s="443">
        <f t="shared" si="7"/>
        <v>21</v>
      </c>
      <c r="AF73" s="443">
        <f t="shared" si="7"/>
        <v>21</v>
      </c>
      <c r="AG73" s="443">
        <f t="shared" si="7"/>
        <v>7</v>
      </c>
      <c r="AH73" s="443">
        <f t="shared" si="7"/>
        <v>28</v>
      </c>
      <c r="AI73" s="443">
        <f t="shared" si="7"/>
        <v>22</v>
      </c>
      <c r="AJ73" s="442">
        <f t="shared" si="7"/>
        <v>4</v>
      </c>
      <c r="AK73" s="444">
        <f t="shared" si="7"/>
        <v>4</v>
      </c>
      <c r="AL73" s="443">
        <f t="shared" si="7"/>
        <v>14</v>
      </c>
      <c r="AM73" s="443">
        <f t="shared" si="7"/>
        <v>21</v>
      </c>
      <c r="AN73" s="443">
        <f t="shared" si="7"/>
        <v>9</v>
      </c>
      <c r="AO73" s="443">
        <f t="shared" si="7"/>
        <v>21</v>
      </c>
      <c r="AP73" s="443">
        <f t="shared" si="7"/>
        <v>15</v>
      </c>
      <c r="AQ73" s="442">
        <f t="shared" si="7"/>
        <v>4</v>
      </c>
      <c r="AR73" s="444">
        <f t="shared" si="7"/>
        <v>4</v>
      </c>
      <c r="AS73" s="443">
        <f t="shared" si="7"/>
        <v>21</v>
      </c>
      <c r="AT73" s="443">
        <f t="shared" si="7"/>
        <v>14</v>
      </c>
      <c r="AU73" s="443">
        <f t="shared" si="7"/>
        <v>7</v>
      </c>
      <c r="AV73" s="443">
        <f t="shared" si="7"/>
        <v>21</v>
      </c>
      <c r="AW73" s="443">
        <f t="shared" si="7"/>
        <v>0</v>
      </c>
      <c r="AX73" s="442">
        <f t="shared" si="7"/>
        <v>21</v>
      </c>
      <c r="AY73" s="2572">
        <f>SUM(AY65:BA72)</f>
        <v>401</v>
      </c>
      <c r="AZ73" s="2573"/>
      <c r="BA73" s="2573"/>
      <c r="BB73" s="2574">
        <f>SUM($BB$65:$BD$72)</f>
        <v>100.25</v>
      </c>
      <c r="BC73" s="2574"/>
      <c r="BD73" s="2575"/>
      <c r="BE73" s="2576">
        <f>SUM(BE65)</f>
        <v>2.5</v>
      </c>
      <c r="BF73" s="2577"/>
      <c r="BG73" s="2577"/>
      <c r="BH73" s="2577"/>
      <c r="BI73" s="2577"/>
      <c r="BJ73" s="2578"/>
      <c r="BK73" s="2551"/>
      <c r="BL73" s="2551"/>
      <c r="BM73" s="2551"/>
      <c r="BN73" s="2552"/>
    </row>
    <row r="74" spans="2:66" ht="21" customHeight="1" thickBot="1" x14ac:dyDescent="0.2">
      <c r="B74" s="441" t="s">
        <v>921</v>
      </c>
      <c r="C74" s="440"/>
      <c r="D74" s="439"/>
      <c r="E74" s="85"/>
      <c r="F74" s="85"/>
      <c r="G74" s="85"/>
      <c r="H74" s="85"/>
      <c r="I74" s="85"/>
      <c r="J74" s="85"/>
      <c r="K74" s="85"/>
      <c r="L74" s="85"/>
      <c r="M74" s="85"/>
      <c r="N74" s="85"/>
      <c r="O74" s="85"/>
      <c r="P74" s="85"/>
      <c r="Q74" s="85"/>
      <c r="R74" s="85"/>
      <c r="S74" s="85"/>
      <c r="T74" s="85"/>
      <c r="U74" s="85"/>
      <c r="V74" s="85"/>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7"/>
      <c r="AY74" s="2553">
        <v>40</v>
      </c>
      <c r="AZ74" s="2554"/>
      <c r="BA74" s="2554"/>
      <c r="BB74" s="2554"/>
      <c r="BC74" s="2554"/>
      <c r="BD74" s="2554"/>
      <c r="BE74" s="2554"/>
      <c r="BF74" s="2554"/>
      <c r="BG74" s="2554"/>
      <c r="BH74" s="2554"/>
      <c r="BI74" s="2554"/>
      <c r="BJ74" s="2554"/>
      <c r="BK74" s="2554"/>
      <c r="BL74" s="2554"/>
      <c r="BM74" s="2554"/>
      <c r="BN74" s="2555"/>
    </row>
    <row r="75" spans="2:66" ht="21" customHeight="1" x14ac:dyDescent="0.15">
      <c r="B75" s="3" t="s">
        <v>920</v>
      </c>
    </row>
    <row r="76" spans="2:66" ht="21" customHeight="1" x14ac:dyDescent="0.15">
      <c r="B76" s="3" t="s">
        <v>919</v>
      </c>
      <c r="G76" s="3"/>
    </row>
    <row r="77" spans="2:66" ht="21" customHeight="1" x14ac:dyDescent="0.15">
      <c r="G77" s="3"/>
    </row>
  </sheetData>
  <mergeCells count="508">
    <mergeCell ref="CX4:DA4"/>
    <mergeCell ref="DB4:DE4"/>
    <mergeCell ref="DF4:DH4"/>
    <mergeCell ref="CH4:CK4"/>
    <mergeCell ref="CL4:CO4"/>
    <mergeCell ref="CP4:CS4"/>
    <mergeCell ref="CT4:CW4"/>
    <mergeCell ref="AS5:AV5"/>
    <mergeCell ref="D4:J4"/>
    <mergeCell ref="CA4:CG4"/>
    <mergeCell ref="CL5:CO5"/>
    <mergeCell ref="AO2:AV2"/>
    <mergeCell ref="AW2:BR2"/>
    <mergeCell ref="AO3:AV3"/>
    <mergeCell ref="AW3:BJ3"/>
    <mergeCell ref="BK3:BN3"/>
    <mergeCell ref="BO3:BR3"/>
    <mergeCell ref="D5:F5"/>
    <mergeCell ref="G5:T5"/>
    <mergeCell ref="Z5:AF5"/>
    <mergeCell ref="AG5:AJ5"/>
    <mergeCell ref="AK5:AN5"/>
    <mergeCell ref="AO5:AR5"/>
    <mergeCell ref="DF6:DH6"/>
    <mergeCell ref="BE6:BG6"/>
    <mergeCell ref="CL6:CO6"/>
    <mergeCell ref="DB5:DE5"/>
    <mergeCell ref="DF5:DH5"/>
    <mergeCell ref="D6:F6"/>
    <mergeCell ref="G6:T6"/>
    <mergeCell ref="Z6:AF6"/>
    <mergeCell ref="AG6:AJ6"/>
    <mergeCell ref="AK6:AN6"/>
    <mergeCell ref="AW5:AZ5"/>
    <mergeCell ref="BA5:BD5"/>
    <mergeCell ref="BE5:BG5"/>
    <mergeCell ref="AS6:AV6"/>
    <mergeCell ref="AW6:AZ6"/>
    <mergeCell ref="BA6:BD6"/>
    <mergeCell ref="CP5:CS5"/>
    <mergeCell ref="CT5:CW5"/>
    <mergeCell ref="CX5:DA5"/>
    <mergeCell ref="CA5:CG5"/>
    <mergeCell ref="CH5:CK5"/>
    <mergeCell ref="CP6:CS6"/>
    <mergeCell ref="D7:F7"/>
    <mergeCell ref="G7:T7"/>
    <mergeCell ref="AA7:AF7"/>
    <mergeCell ref="AG7:AJ7"/>
    <mergeCell ref="AK7:AN7"/>
    <mergeCell ref="AO6:AR6"/>
    <mergeCell ref="CX7:DA7"/>
    <mergeCell ref="DB7:DE7"/>
    <mergeCell ref="CL7:CO7"/>
    <mergeCell ref="CP7:CS7"/>
    <mergeCell ref="CT7:CW7"/>
    <mergeCell ref="CT6:CW6"/>
    <mergeCell ref="CX6:DA6"/>
    <mergeCell ref="DB6:DE6"/>
    <mergeCell ref="AO7:AR7"/>
    <mergeCell ref="AS7:AV7"/>
    <mergeCell ref="AW7:AZ7"/>
    <mergeCell ref="BA7:BD7"/>
    <mergeCell ref="BE7:BG7"/>
    <mergeCell ref="CB7:CH7"/>
    <mergeCell ref="DF7:DH7"/>
    <mergeCell ref="Z8:AF8"/>
    <mergeCell ref="AG8:AJ8"/>
    <mergeCell ref="AK8:AN8"/>
    <mergeCell ref="AO8:AR8"/>
    <mergeCell ref="AS8:AV8"/>
    <mergeCell ref="AW8:AZ8"/>
    <mergeCell ref="BA8:BD8"/>
    <mergeCell ref="BE8:BG8"/>
    <mergeCell ref="BW8:CA8"/>
    <mergeCell ref="CB8:CE8"/>
    <mergeCell ref="CF8:CH8"/>
    <mergeCell ref="CL8:CO8"/>
    <mergeCell ref="CP8:CS8"/>
    <mergeCell ref="CT8:CW8"/>
    <mergeCell ref="CX8:DA8"/>
    <mergeCell ref="CI7:CK8"/>
    <mergeCell ref="DF8:DH8"/>
    <mergeCell ref="Z9:AF9"/>
    <mergeCell ref="AG9:AJ9"/>
    <mergeCell ref="AK9:AN9"/>
    <mergeCell ref="AO9:AR9"/>
    <mergeCell ref="AS9:AV9"/>
    <mergeCell ref="AW9:AZ9"/>
    <mergeCell ref="BA9:BD9"/>
    <mergeCell ref="BE9:BG9"/>
    <mergeCell ref="BW9:CA9"/>
    <mergeCell ref="CB9:CE9"/>
    <mergeCell ref="CF9:CH9"/>
    <mergeCell ref="CI9:CK9"/>
    <mergeCell ref="DB8:DE8"/>
    <mergeCell ref="CI10:CK10"/>
    <mergeCell ref="CI12:CK12"/>
    <mergeCell ref="D13:E13"/>
    <mergeCell ref="F13:V13"/>
    <mergeCell ref="AE13:AH13"/>
    <mergeCell ref="AI13:AK13"/>
    <mergeCell ref="AQ13:AU13"/>
    <mergeCell ref="AV13:AY13"/>
    <mergeCell ref="CG13:CI13"/>
    <mergeCell ref="AZ13:BB13"/>
    <mergeCell ref="BH13:BL13"/>
    <mergeCell ref="CI11:CK11"/>
    <mergeCell ref="D12:E12"/>
    <mergeCell ref="F12:V12"/>
    <mergeCell ref="AE12:AK12"/>
    <mergeCell ref="AL12:AN13"/>
    <mergeCell ref="AV12:BB12"/>
    <mergeCell ref="BC12:BE13"/>
    <mergeCell ref="BM12:BS12"/>
    <mergeCell ref="BW12:CA12"/>
    <mergeCell ref="CB12:CE12"/>
    <mergeCell ref="CB11:CE11"/>
    <mergeCell ref="CF11:CH11"/>
    <mergeCell ref="CF12:CH12"/>
    <mergeCell ref="BM13:BP13"/>
    <mergeCell ref="BQ14:BS14"/>
    <mergeCell ref="BZ14:CC14"/>
    <mergeCell ref="CD14:CF14"/>
    <mergeCell ref="BW10:CA10"/>
    <mergeCell ref="CB10:CE10"/>
    <mergeCell ref="CF10:CH10"/>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D63:AJ63"/>
    <mergeCell ref="AK63:AQ63"/>
    <mergeCell ref="AR63:AX63"/>
    <mergeCell ref="AY63:BA64"/>
    <mergeCell ref="BB63:BD64"/>
    <mergeCell ref="BE63:BJ64"/>
    <mergeCell ref="AY60:BN60"/>
    <mergeCell ref="B63:B64"/>
    <mergeCell ref="D63:I64"/>
    <mergeCell ref="J63:O64"/>
    <mergeCell ref="P63:V64"/>
    <mergeCell ref="W63:AC63"/>
    <mergeCell ref="BB65:BD65"/>
    <mergeCell ref="BE65:BJ72"/>
    <mergeCell ref="D68:I68"/>
    <mergeCell ref="J68:L68"/>
    <mergeCell ref="M68:O68"/>
    <mergeCell ref="P68:V68"/>
    <mergeCell ref="AY68:BA68"/>
    <mergeCell ref="BB68:BD68"/>
    <mergeCell ref="BB66:BD66"/>
    <mergeCell ref="P70:V70"/>
    <mergeCell ref="AY70:BA70"/>
    <mergeCell ref="BB70:BD70"/>
    <mergeCell ref="D71:I71"/>
    <mergeCell ref="J71:L71"/>
    <mergeCell ref="M71:O71"/>
    <mergeCell ref="P71:V71"/>
    <mergeCell ref="AY71:BA71"/>
    <mergeCell ref="BB71:BD71"/>
    <mergeCell ref="BK66:BN66"/>
    <mergeCell ref="BK67:BN67"/>
    <mergeCell ref="B65:B73"/>
    <mergeCell ref="C65:C72"/>
    <mergeCell ref="D65:I65"/>
    <mergeCell ref="BK63:BN64"/>
    <mergeCell ref="J65:L65"/>
    <mergeCell ref="M65:O65"/>
    <mergeCell ref="P65:V65"/>
    <mergeCell ref="AY65:BA65"/>
    <mergeCell ref="M69:O69"/>
    <mergeCell ref="P69:V69"/>
    <mergeCell ref="AY69:BA69"/>
    <mergeCell ref="BB69:BD69"/>
    <mergeCell ref="BK65:BN65"/>
    <mergeCell ref="D66:I66"/>
    <mergeCell ref="J66:L66"/>
    <mergeCell ref="M66:O66"/>
    <mergeCell ref="P66:V66"/>
    <mergeCell ref="AY66:BA66"/>
    <mergeCell ref="BK69:BN69"/>
    <mergeCell ref="D70:I70"/>
    <mergeCell ref="J70:L70"/>
    <mergeCell ref="M70:O70"/>
    <mergeCell ref="BK70:BN70"/>
    <mergeCell ref="D69:I69"/>
    <mergeCell ref="J69:L69"/>
    <mergeCell ref="BK68:BN68"/>
    <mergeCell ref="D67:I67"/>
    <mergeCell ref="J67:L67"/>
    <mergeCell ref="M67:O67"/>
    <mergeCell ref="P67:V67"/>
    <mergeCell ref="AY67:BA67"/>
    <mergeCell ref="BB67:BD67"/>
    <mergeCell ref="BK73:BN73"/>
    <mergeCell ref="AY74:BN74"/>
    <mergeCell ref="BK71:BN71"/>
    <mergeCell ref="D72:I72"/>
    <mergeCell ref="J72:L72"/>
    <mergeCell ref="M72:O72"/>
    <mergeCell ref="P72:V72"/>
    <mergeCell ref="AY72:BA72"/>
    <mergeCell ref="BB72:BD72"/>
    <mergeCell ref="BK72:BN72"/>
    <mergeCell ref="C73:V73"/>
    <mergeCell ref="AY73:BA73"/>
    <mergeCell ref="BB73:BD73"/>
    <mergeCell ref="BE73:BJ73"/>
  </mergeCells>
  <phoneticPr fontId="9"/>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2 D5:D7 D12:D14" xr:uid="{00000000-0002-0000-2800-000000000000}">
      <formula1>$W$1:$W$2</formula1>
    </dataValidation>
    <dataValidation type="list" allowBlank="1" showInputMessage="1" showErrorMessage="1" sqref="E16:E17 D10" xr:uid="{00000000-0002-0000-28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10" orientation="portrait" horizontalDpi="4294967293" verticalDpi="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CY45"/>
  <sheetViews>
    <sheetView view="pageBreakPreview" topLeftCell="H2" zoomScale="115" zoomScaleNormal="115" zoomScaleSheetLayoutView="115" workbookViewId="0">
      <selection activeCell="AO9" sqref="AO9"/>
    </sheetView>
  </sheetViews>
  <sheetFormatPr defaultColWidth="8.875" defaultRowHeight="12" x14ac:dyDescent="0.15"/>
  <cols>
    <col min="1" max="2" width="1.75" style="347" hidden="1" customWidth="1"/>
    <col min="3" max="18" width="1.75" style="347" customWidth="1"/>
    <col min="19" max="72" width="2.25" style="347" customWidth="1"/>
    <col min="73" max="83" width="1.75" style="347" customWidth="1"/>
    <col min="84" max="107" width="1.875" style="347" customWidth="1"/>
    <col min="108" max="16384" width="8.875" style="347"/>
  </cols>
  <sheetData>
    <row r="1" spans="1:103" ht="54" customHeight="1" x14ac:dyDescent="0.15">
      <c r="A1" s="349"/>
      <c r="C1" s="349" t="s">
        <v>995</v>
      </c>
    </row>
    <row r="2" spans="1:103" ht="13.9" customHeight="1" x14ac:dyDescent="0.15">
      <c r="BE2" s="585"/>
      <c r="BF2" s="585"/>
      <c r="BG2" s="585"/>
      <c r="BH2" s="585"/>
      <c r="BI2" s="585"/>
      <c r="BJ2" s="585"/>
      <c r="BK2" s="585"/>
      <c r="BL2" s="349"/>
      <c r="BM2" s="349"/>
      <c r="BN2" s="349"/>
      <c r="BO2" s="2511" t="s">
        <v>785</v>
      </c>
      <c r="BP2" s="2511"/>
      <c r="BQ2" s="2511"/>
      <c r="BR2" s="2510"/>
      <c r="BS2" s="2510"/>
      <c r="BT2" s="2511" t="s">
        <v>784</v>
      </c>
      <c r="BU2" s="2511"/>
      <c r="BV2" s="2510"/>
      <c r="BW2" s="2510"/>
      <c r="BX2" s="2511" t="s">
        <v>783</v>
      </c>
      <c r="BY2" s="2511"/>
      <c r="BZ2" s="2510"/>
      <c r="CA2" s="2510"/>
      <c r="CB2" s="2511" t="s">
        <v>742</v>
      </c>
      <c r="CC2" s="2511"/>
    </row>
    <row r="3" spans="1:103" ht="13.9" customHeight="1" x14ac:dyDescent="0.15">
      <c r="CJ3" s="471"/>
    </row>
    <row r="4" spans="1:103" ht="13.9" customHeight="1" x14ac:dyDescent="0.15">
      <c r="T4" s="347" t="s">
        <v>782</v>
      </c>
    </row>
    <row r="5" spans="1:103" ht="13.9" customHeight="1" x14ac:dyDescent="0.15">
      <c r="BY5" s="355" t="str">
        <f>IF(COUNTIF(BY1:CA3,"○")&gt;1,"いずれか１つを選択してください。","")</f>
        <v/>
      </c>
    </row>
    <row r="6" spans="1:103" ht="13.9" customHeight="1" x14ac:dyDescent="0.15">
      <c r="E6" s="347" t="s">
        <v>781</v>
      </c>
      <c r="AX6" s="347" t="s">
        <v>780</v>
      </c>
      <c r="CH6" s="354"/>
      <c r="CJ6" s="471"/>
    </row>
    <row r="7" spans="1:103" ht="13.9" customHeight="1" x14ac:dyDescent="0.15">
      <c r="G7" s="2475" t="s">
        <v>779</v>
      </c>
      <c r="H7" s="2475"/>
      <c r="I7" s="2475"/>
      <c r="J7" s="2475"/>
      <c r="K7" s="2475"/>
      <c r="L7" s="2475"/>
      <c r="M7" s="2475"/>
      <c r="N7" s="2475"/>
      <c r="O7" s="2918"/>
      <c r="P7" s="2919"/>
      <c r="Q7" s="2919"/>
      <c r="R7" s="2919"/>
      <c r="S7" s="2919"/>
      <c r="T7" s="2919"/>
      <c r="U7" s="2919"/>
      <c r="V7" s="2919"/>
      <c r="W7" s="2919"/>
      <c r="X7" s="2919"/>
      <c r="Y7" s="2919"/>
      <c r="Z7" s="2919"/>
      <c r="AA7" s="2919"/>
      <c r="AB7" s="2919"/>
      <c r="AC7" s="2919"/>
      <c r="AD7" s="2919"/>
      <c r="AE7" s="2919"/>
      <c r="AF7" s="2919"/>
      <c r="AG7" s="2919"/>
      <c r="AH7" s="2919"/>
      <c r="AI7" s="2919"/>
      <c r="AJ7" s="2920"/>
      <c r="AK7" s="353"/>
      <c r="AL7" s="353"/>
      <c r="AM7" s="353"/>
      <c r="AN7" s="353"/>
      <c r="AO7" s="353"/>
      <c r="AP7" s="353"/>
      <c r="AQ7" s="353"/>
      <c r="AR7" s="353"/>
      <c r="AS7" s="353"/>
      <c r="AZ7" s="2921"/>
      <c r="BA7" s="2921"/>
      <c r="BB7" s="2921"/>
      <c r="BC7" s="2475" t="s">
        <v>778</v>
      </c>
      <c r="BD7" s="2475"/>
      <c r="BE7" s="2475"/>
      <c r="BF7" s="2475"/>
      <c r="BG7" s="2475"/>
      <c r="BH7" s="2475"/>
      <c r="BI7" s="2475"/>
      <c r="BJ7" s="2475"/>
      <c r="BK7" s="2475"/>
      <c r="BL7" s="2475"/>
      <c r="BM7" s="2475"/>
      <c r="BN7" s="2475"/>
      <c r="CH7" s="354"/>
      <c r="CJ7" s="349"/>
    </row>
    <row r="8" spans="1:103" ht="13.9" customHeight="1" x14ac:dyDescent="0.15">
      <c r="G8" s="2475" t="s">
        <v>777</v>
      </c>
      <c r="H8" s="2475"/>
      <c r="I8" s="2475"/>
      <c r="J8" s="2475"/>
      <c r="K8" s="2475"/>
      <c r="L8" s="2475"/>
      <c r="M8" s="2475"/>
      <c r="N8" s="2475"/>
      <c r="O8" s="2918"/>
      <c r="P8" s="2919"/>
      <c r="Q8" s="2919"/>
      <c r="R8" s="2919"/>
      <c r="S8" s="2919"/>
      <c r="T8" s="2919"/>
      <c r="U8" s="2919"/>
      <c r="V8" s="2919"/>
      <c r="W8" s="2919"/>
      <c r="X8" s="2919"/>
      <c r="Y8" s="2919"/>
      <c r="Z8" s="2919"/>
      <c r="AA8" s="2919"/>
      <c r="AB8" s="2919"/>
      <c r="AC8" s="2919"/>
      <c r="AD8" s="2919"/>
      <c r="AE8" s="2919"/>
      <c r="AF8" s="2919"/>
      <c r="AG8" s="2919"/>
      <c r="AH8" s="2919"/>
      <c r="AI8" s="2919"/>
      <c r="AJ8" s="2920"/>
      <c r="AK8" s="353"/>
      <c r="AL8" s="353"/>
      <c r="AM8" s="353"/>
      <c r="AN8" s="353"/>
      <c r="AO8" s="353"/>
      <c r="AP8" s="353"/>
      <c r="AQ8" s="353"/>
      <c r="AR8" s="353"/>
      <c r="AS8" s="353"/>
      <c r="AZ8" s="2921"/>
      <c r="BA8" s="2921"/>
      <c r="BB8" s="2921"/>
      <c r="BC8" s="2475" t="s">
        <v>776</v>
      </c>
      <c r="BD8" s="2475"/>
      <c r="BE8" s="2475"/>
      <c r="BF8" s="2475"/>
      <c r="BG8" s="2475"/>
      <c r="BH8" s="2475"/>
      <c r="BI8" s="2475"/>
      <c r="BJ8" s="2475"/>
      <c r="BK8" s="2475"/>
      <c r="BL8" s="2475"/>
      <c r="BM8" s="2475"/>
      <c r="BN8" s="2475"/>
      <c r="BO8" s="585"/>
      <c r="BP8" s="585"/>
      <c r="BQ8" s="585"/>
      <c r="BR8" s="349"/>
      <c r="BS8" s="349"/>
      <c r="BT8" s="349"/>
      <c r="BU8" s="349"/>
      <c r="BV8" s="349"/>
      <c r="BW8" s="349"/>
      <c r="BX8" s="349"/>
      <c r="BY8" s="349"/>
      <c r="BZ8" s="349"/>
      <c r="CA8" s="349"/>
      <c r="CB8" s="349"/>
      <c r="CC8" s="349"/>
      <c r="CH8" s="354"/>
      <c r="CJ8" s="349"/>
    </row>
    <row r="9" spans="1:103" ht="13.9" customHeight="1" x14ac:dyDescent="0.15">
      <c r="G9" s="2475" t="s">
        <v>775</v>
      </c>
      <c r="H9" s="2475"/>
      <c r="I9" s="2475"/>
      <c r="J9" s="2475"/>
      <c r="K9" s="2475"/>
      <c r="L9" s="2475"/>
      <c r="M9" s="2475"/>
      <c r="N9" s="2475"/>
      <c r="O9" s="2922"/>
      <c r="P9" s="2922"/>
      <c r="Q9" s="2922"/>
      <c r="R9" s="2922"/>
      <c r="S9" s="2922"/>
      <c r="T9" s="2922"/>
      <c r="U9" s="2922"/>
      <c r="V9" s="2922"/>
      <c r="W9" s="2922"/>
      <c r="X9" s="2922"/>
      <c r="Y9" s="2922"/>
      <c r="Z9" s="2922"/>
      <c r="AA9" s="2922"/>
      <c r="AB9" s="2922"/>
      <c r="AC9" s="2504" t="s">
        <v>774</v>
      </c>
      <c r="AD9" s="2462"/>
      <c r="AE9" s="2462"/>
      <c r="AF9" s="2463"/>
      <c r="AG9" s="2923"/>
      <c r="AH9" s="2924"/>
      <c r="AI9" s="2924"/>
      <c r="AJ9" s="2925"/>
      <c r="AK9" s="353"/>
      <c r="AL9" s="353"/>
      <c r="AM9" s="353"/>
      <c r="AN9" s="353"/>
      <c r="AO9" s="353"/>
      <c r="AP9" s="353"/>
      <c r="AQ9" s="353"/>
      <c r="AR9" s="353"/>
      <c r="AS9" s="353"/>
      <c r="AZ9" s="2921"/>
      <c r="BA9" s="2921"/>
      <c r="BB9" s="2921"/>
      <c r="BC9" s="2475" t="s">
        <v>994</v>
      </c>
      <c r="BD9" s="2475"/>
      <c r="BE9" s="2475"/>
      <c r="BF9" s="2475"/>
      <c r="BG9" s="2475"/>
      <c r="BH9" s="2475"/>
      <c r="BI9" s="2475"/>
      <c r="BJ9" s="2475"/>
      <c r="BK9" s="2475"/>
      <c r="BL9" s="2475"/>
      <c r="BM9" s="2475"/>
      <c r="BN9" s="2475"/>
      <c r="BO9" s="585"/>
      <c r="BP9" s="585"/>
      <c r="BQ9" s="585"/>
      <c r="BR9" s="349"/>
      <c r="BS9" s="349"/>
      <c r="BT9" s="349"/>
      <c r="BU9" s="349"/>
      <c r="BV9" s="349"/>
      <c r="BW9" s="349"/>
      <c r="BX9" s="349"/>
      <c r="BY9" s="349"/>
      <c r="BZ9" s="349"/>
      <c r="CA9" s="349"/>
      <c r="CB9" s="349"/>
      <c r="CC9" s="349"/>
      <c r="CJ9" s="349"/>
      <c r="CK9" s="349"/>
      <c r="CL9" s="349"/>
      <c r="CM9" s="349"/>
      <c r="CN9" s="361"/>
      <c r="CO9" s="361"/>
      <c r="CP9" s="361"/>
      <c r="CQ9" s="349"/>
      <c r="CR9" s="349"/>
      <c r="CS9" s="349"/>
      <c r="CT9" s="349"/>
      <c r="CU9" s="349"/>
      <c r="CV9" s="349"/>
      <c r="CW9" s="587"/>
      <c r="CX9" s="587"/>
      <c r="CY9" s="587"/>
    </row>
    <row r="10" spans="1:103" ht="13.9" customHeight="1" x14ac:dyDescent="0.15">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Y10" s="353"/>
      <c r="AZ10" s="586" t="s">
        <v>773</v>
      </c>
      <c r="BA10" s="353"/>
      <c r="BB10" s="353"/>
      <c r="BC10" s="353"/>
      <c r="BD10" s="353"/>
      <c r="BE10" s="353"/>
      <c r="BF10" s="353"/>
      <c r="BG10" s="353"/>
      <c r="BH10" s="353"/>
      <c r="BI10" s="353"/>
      <c r="BJ10" s="353"/>
      <c r="BO10" s="585"/>
      <c r="BP10" s="585"/>
      <c r="BQ10" s="585"/>
      <c r="BR10" s="349"/>
      <c r="BS10" s="349"/>
      <c r="BT10" s="349"/>
      <c r="BU10" s="349"/>
      <c r="BV10" s="349"/>
      <c r="BW10" s="349"/>
      <c r="BX10" s="349"/>
      <c r="BY10" s="349"/>
      <c r="BZ10" s="349"/>
      <c r="CA10" s="349"/>
      <c r="CB10" s="349"/>
      <c r="CC10" s="349"/>
      <c r="CG10" s="353"/>
    </row>
    <row r="11" spans="1:103" ht="13.9" customHeight="1" thickBot="1" x14ac:dyDescent="0.2">
      <c r="G11" s="355"/>
      <c r="AT11" s="354"/>
      <c r="BU11" s="353"/>
      <c r="BV11" s="353"/>
      <c r="BW11" s="353"/>
      <c r="BX11" s="353"/>
      <c r="BY11" s="353"/>
      <c r="BZ11" s="353"/>
      <c r="CA11" s="353"/>
    </row>
    <row r="12" spans="1:103" ht="13.9" customHeight="1" thickBot="1" x14ac:dyDescent="0.2">
      <c r="E12" s="347" t="s">
        <v>993</v>
      </c>
      <c r="S12" s="2926" t="s">
        <v>992</v>
      </c>
      <c r="T12" s="2927"/>
      <c r="U12" s="2927"/>
      <c r="V12" s="2927"/>
      <c r="W12" s="2927"/>
      <c r="X12" s="2927"/>
      <c r="Y12" s="2927"/>
      <c r="Z12" s="2927"/>
      <c r="AA12" s="2927"/>
      <c r="AB12" s="2927"/>
      <c r="AC12" s="2927"/>
      <c r="AD12" s="2927"/>
      <c r="AE12" s="2927"/>
      <c r="AF12" s="2927"/>
      <c r="AG12" s="2927"/>
      <c r="AH12" s="2927"/>
      <c r="AI12" s="2927"/>
      <c r="AJ12" s="2927"/>
      <c r="AK12" s="2927"/>
      <c r="AL12" s="2927"/>
      <c r="AM12" s="2927"/>
      <c r="AN12" s="2927"/>
      <c r="AO12" s="2927"/>
      <c r="AP12" s="2927"/>
      <c r="AQ12" s="2927"/>
      <c r="AR12" s="2927"/>
      <c r="AS12" s="2927"/>
      <c r="AT12" s="2927"/>
      <c r="AU12" s="2927"/>
      <c r="AV12" s="2927"/>
      <c r="AW12" s="2927"/>
      <c r="AX12" s="2927"/>
      <c r="AY12" s="2927"/>
      <c r="AZ12" s="2927"/>
      <c r="BA12" s="2927"/>
      <c r="BB12" s="2927"/>
      <c r="BC12" s="2927"/>
      <c r="BD12" s="2927"/>
      <c r="BE12" s="2927"/>
      <c r="BF12" s="2927"/>
      <c r="BG12" s="2927"/>
      <c r="BH12" s="2927"/>
      <c r="BI12" s="2927"/>
      <c r="BJ12" s="2927"/>
      <c r="BK12" s="2927"/>
      <c r="BL12" s="2927"/>
      <c r="BM12" s="2927"/>
      <c r="BN12" s="2927"/>
      <c r="BO12" s="2927"/>
      <c r="BP12" s="2927"/>
      <c r="BQ12" s="2927"/>
      <c r="BR12" s="2927"/>
      <c r="BS12" s="2927"/>
      <c r="BT12" s="2927"/>
      <c r="BU12" s="2927"/>
      <c r="BV12" s="2927"/>
      <c r="BW12" s="2927"/>
      <c r="BX12" s="2927"/>
      <c r="BY12" s="2928"/>
    </row>
    <row r="13" spans="1:103" ht="13.9" customHeight="1" thickBot="1" x14ac:dyDescent="0.2">
      <c r="S13" s="2913" t="s">
        <v>307</v>
      </c>
      <c r="T13" s="2914"/>
      <c r="U13" s="2914"/>
      <c r="V13" s="2914"/>
      <c r="W13" s="2914"/>
      <c r="X13" s="2914"/>
      <c r="Y13" s="2914"/>
      <c r="Z13" s="2914"/>
      <c r="AA13" s="2915"/>
      <c r="AB13" s="2913" t="s">
        <v>308</v>
      </c>
      <c r="AC13" s="2914"/>
      <c r="AD13" s="2914"/>
      <c r="AE13" s="2914"/>
      <c r="AF13" s="2914"/>
      <c r="AG13" s="2914"/>
      <c r="AH13" s="2914"/>
      <c r="AI13" s="2914"/>
      <c r="AJ13" s="2915"/>
      <c r="AK13" s="2913" t="s">
        <v>309</v>
      </c>
      <c r="AL13" s="2914"/>
      <c r="AM13" s="2914"/>
      <c r="AN13" s="2914"/>
      <c r="AO13" s="2914"/>
      <c r="AP13" s="2914"/>
      <c r="AQ13" s="2914"/>
      <c r="AR13" s="2914"/>
      <c r="AS13" s="2915"/>
      <c r="AT13" s="2914" t="s">
        <v>310</v>
      </c>
      <c r="AU13" s="2914"/>
      <c r="AV13" s="2914"/>
      <c r="AW13" s="2914"/>
      <c r="AX13" s="2914"/>
      <c r="AY13" s="2914"/>
      <c r="AZ13" s="2914"/>
      <c r="BA13" s="2914"/>
      <c r="BB13" s="2914"/>
      <c r="BC13" s="2913" t="s">
        <v>311</v>
      </c>
      <c r="BD13" s="2914"/>
      <c r="BE13" s="2914"/>
      <c r="BF13" s="2914"/>
      <c r="BG13" s="2914"/>
      <c r="BH13" s="2914"/>
      <c r="BI13" s="2914"/>
      <c r="BJ13" s="2914"/>
      <c r="BK13" s="2915"/>
      <c r="BL13" s="2913" t="s">
        <v>312</v>
      </c>
      <c r="BM13" s="2914"/>
      <c r="BN13" s="2914"/>
      <c r="BO13" s="2914"/>
      <c r="BP13" s="2914"/>
      <c r="BQ13" s="2914"/>
      <c r="BR13" s="2914"/>
      <c r="BS13" s="2914"/>
      <c r="BT13" s="2915"/>
      <c r="BU13" s="2900" t="s">
        <v>743</v>
      </c>
      <c r="BV13" s="2901"/>
      <c r="BW13" s="2901"/>
      <c r="BX13" s="2901"/>
      <c r="BY13" s="2902"/>
    </row>
    <row r="14" spans="1:103" ht="21.75" customHeight="1" x14ac:dyDescent="0.15">
      <c r="G14" s="2929"/>
      <c r="H14" s="2888"/>
      <c r="I14" s="2888"/>
      <c r="J14" s="2888"/>
      <c r="K14" s="2888"/>
      <c r="L14" s="2888"/>
      <c r="M14" s="2888" t="s">
        <v>763</v>
      </c>
      <c r="N14" s="2888"/>
      <c r="O14" s="2888"/>
      <c r="P14" s="2888"/>
      <c r="Q14" s="2888"/>
      <c r="R14" s="2889"/>
      <c r="S14" s="2891" t="s">
        <v>990</v>
      </c>
      <c r="T14" s="2891"/>
      <c r="U14" s="2891"/>
      <c r="V14" s="2891"/>
      <c r="W14" s="2891"/>
      <c r="X14" s="2892"/>
      <c r="Y14" s="2893" t="s">
        <v>991</v>
      </c>
      <c r="Z14" s="2894"/>
      <c r="AA14" s="2895"/>
      <c r="AB14" s="2899" t="s">
        <v>990</v>
      </c>
      <c r="AC14" s="2891"/>
      <c r="AD14" s="2891"/>
      <c r="AE14" s="2891"/>
      <c r="AF14" s="2891"/>
      <c r="AG14" s="2892"/>
      <c r="AH14" s="2906" t="s">
        <v>989</v>
      </c>
      <c r="AI14" s="2891"/>
      <c r="AJ14" s="2907"/>
      <c r="AK14" s="2899" t="s">
        <v>990</v>
      </c>
      <c r="AL14" s="2891"/>
      <c r="AM14" s="2891"/>
      <c r="AN14" s="2891"/>
      <c r="AO14" s="2891"/>
      <c r="AP14" s="2892"/>
      <c r="AQ14" s="2906" t="s">
        <v>989</v>
      </c>
      <c r="AR14" s="2891"/>
      <c r="AS14" s="2907"/>
      <c r="AT14" s="2899" t="s">
        <v>990</v>
      </c>
      <c r="AU14" s="2891"/>
      <c r="AV14" s="2891"/>
      <c r="AW14" s="2891"/>
      <c r="AX14" s="2891"/>
      <c r="AY14" s="2892"/>
      <c r="AZ14" s="2906" t="s">
        <v>989</v>
      </c>
      <c r="BA14" s="2891"/>
      <c r="BB14" s="2891"/>
      <c r="BC14" s="2899" t="s">
        <v>990</v>
      </c>
      <c r="BD14" s="2891"/>
      <c r="BE14" s="2891"/>
      <c r="BF14" s="2891"/>
      <c r="BG14" s="2891"/>
      <c r="BH14" s="2892"/>
      <c r="BI14" s="2906" t="s">
        <v>989</v>
      </c>
      <c r="BJ14" s="2891"/>
      <c r="BK14" s="2907"/>
      <c r="BL14" s="2899" t="s">
        <v>990</v>
      </c>
      <c r="BM14" s="2891"/>
      <c r="BN14" s="2891"/>
      <c r="BO14" s="2891"/>
      <c r="BP14" s="2891"/>
      <c r="BQ14" s="2892"/>
      <c r="BR14" s="2906" t="s">
        <v>989</v>
      </c>
      <c r="BS14" s="2891"/>
      <c r="BT14" s="2907"/>
      <c r="BU14" s="2903"/>
      <c r="BV14" s="2511"/>
      <c r="BW14" s="2511"/>
      <c r="BX14" s="2511"/>
      <c r="BY14" s="2904"/>
    </row>
    <row r="15" spans="1:103" ht="21.75" customHeight="1" x14ac:dyDescent="0.15">
      <c r="G15" s="2846"/>
      <c r="H15" s="2475"/>
      <c r="I15" s="2475"/>
      <c r="J15" s="2475"/>
      <c r="K15" s="2475"/>
      <c r="L15" s="2475"/>
      <c r="M15" s="2475"/>
      <c r="N15" s="2475"/>
      <c r="O15" s="2475"/>
      <c r="P15" s="2475"/>
      <c r="Q15" s="2475"/>
      <c r="R15" s="2890"/>
      <c r="S15" s="2908"/>
      <c r="T15" s="2908"/>
      <c r="U15" s="2917"/>
      <c r="V15" s="2910" t="s">
        <v>988</v>
      </c>
      <c r="W15" s="2911"/>
      <c r="X15" s="2912"/>
      <c r="Y15" s="2896"/>
      <c r="Z15" s="2897"/>
      <c r="AA15" s="2898"/>
      <c r="AB15" s="2916"/>
      <c r="AC15" s="2908"/>
      <c r="AD15" s="2917"/>
      <c r="AE15" s="2910" t="s">
        <v>988</v>
      </c>
      <c r="AF15" s="2911"/>
      <c r="AG15" s="2912"/>
      <c r="AH15" s="2908"/>
      <c r="AI15" s="2908"/>
      <c r="AJ15" s="2909"/>
      <c r="AK15" s="2916"/>
      <c r="AL15" s="2908"/>
      <c r="AM15" s="2917"/>
      <c r="AN15" s="2910" t="s">
        <v>988</v>
      </c>
      <c r="AO15" s="2911"/>
      <c r="AP15" s="2912"/>
      <c r="AQ15" s="2908"/>
      <c r="AR15" s="2908"/>
      <c r="AS15" s="2909"/>
      <c r="AT15" s="2916"/>
      <c r="AU15" s="2908"/>
      <c r="AV15" s="2917"/>
      <c r="AW15" s="2910" t="s">
        <v>988</v>
      </c>
      <c r="AX15" s="2911"/>
      <c r="AY15" s="2912"/>
      <c r="AZ15" s="2908"/>
      <c r="BA15" s="2908"/>
      <c r="BB15" s="2908"/>
      <c r="BC15" s="2916"/>
      <c r="BD15" s="2908"/>
      <c r="BE15" s="2917"/>
      <c r="BF15" s="2910" t="s">
        <v>988</v>
      </c>
      <c r="BG15" s="2911"/>
      <c r="BH15" s="2912"/>
      <c r="BI15" s="2908"/>
      <c r="BJ15" s="2908"/>
      <c r="BK15" s="2909"/>
      <c r="BL15" s="2916"/>
      <c r="BM15" s="2908"/>
      <c r="BN15" s="2917"/>
      <c r="BO15" s="2910" t="s">
        <v>988</v>
      </c>
      <c r="BP15" s="2911"/>
      <c r="BQ15" s="2912"/>
      <c r="BR15" s="2908"/>
      <c r="BS15" s="2908"/>
      <c r="BT15" s="2909"/>
      <c r="BU15" s="2905"/>
      <c r="BV15" s="2849"/>
      <c r="BW15" s="2849"/>
      <c r="BX15" s="2849"/>
      <c r="BY15" s="2850"/>
    </row>
    <row r="16" spans="1:103" ht="13.9" customHeight="1" x14ac:dyDescent="0.15">
      <c r="G16" s="2846" t="s">
        <v>755</v>
      </c>
      <c r="H16" s="2475"/>
      <c r="I16" s="2475"/>
      <c r="J16" s="2475"/>
      <c r="K16" s="2475"/>
      <c r="L16" s="2475"/>
      <c r="M16" s="2886">
        <v>30</v>
      </c>
      <c r="N16" s="2887"/>
      <c r="O16" s="2887"/>
      <c r="P16" s="2887"/>
      <c r="Q16" s="2849" t="s">
        <v>742</v>
      </c>
      <c r="R16" s="2850"/>
      <c r="S16" s="2882">
        <v>0</v>
      </c>
      <c r="T16" s="2882"/>
      <c r="U16" s="2882"/>
      <c r="V16" s="2883"/>
      <c r="W16" s="2884"/>
      <c r="X16" s="2885"/>
      <c r="Y16" s="2878">
        <v>0</v>
      </c>
      <c r="Z16" s="2879"/>
      <c r="AA16" s="2880"/>
      <c r="AB16" s="2881">
        <v>0</v>
      </c>
      <c r="AC16" s="2879"/>
      <c r="AD16" s="2879"/>
      <c r="AE16" s="2883"/>
      <c r="AF16" s="2884"/>
      <c r="AG16" s="2885"/>
      <c r="AH16" s="2878">
        <v>0</v>
      </c>
      <c r="AI16" s="2879"/>
      <c r="AJ16" s="2880"/>
      <c r="AK16" s="2881">
        <v>0</v>
      </c>
      <c r="AL16" s="2879"/>
      <c r="AM16" s="2879"/>
      <c r="AN16" s="2883"/>
      <c r="AO16" s="2884"/>
      <c r="AP16" s="2885"/>
      <c r="AQ16" s="2878">
        <v>0</v>
      </c>
      <c r="AR16" s="2879"/>
      <c r="AS16" s="2880"/>
      <c r="AT16" s="2881">
        <v>0</v>
      </c>
      <c r="AU16" s="2879"/>
      <c r="AV16" s="2879"/>
      <c r="AW16" s="2878">
        <v>0</v>
      </c>
      <c r="AX16" s="2879"/>
      <c r="AY16" s="2879"/>
      <c r="AZ16" s="2878">
        <v>0</v>
      </c>
      <c r="BA16" s="2879"/>
      <c r="BB16" s="2880"/>
      <c r="BC16" s="2881">
        <v>0</v>
      </c>
      <c r="BD16" s="2879"/>
      <c r="BE16" s="2879"/>
      <c r="BF16" s="2878">
        <v>0</v>
      </c>
      <c r="BG16" s="2879"/>
      <c r="BH16" s="2879"/>
      <c r="BI16" s="2878">
        <v>0</v>
      </c>
      <c r="BJ16" s="2879"/>
      <c r="BK16" s="2880"/>
      <c r="BL16" s="2881">
        <v>0</v>
      </c>
      <c r="BM16" s="2879"/>
      <c r="BN16" s="2879"/>
      <c r="BO16" s="2878">
        <v>0</v>
      </c>
      <c r="BP16" s="2879"/>
      <c r="BQ16" s="2879"/>
      <c r="BR16" s="2878">
        <v>0</v>
      </c>
      <c r="BS16" s="2879"/>
      <c r="BT16" s="2880"/>
      <c r="BU16" s="2487">
        <f t="shared" ref="BU16:BU27" si="0">S16+Y16+AH16+AB16+AK16+AQ16+AT16+AZ16+BC16+BI16+BL16+BR16</f>
        <v>0</v>
      </c>
      <c r="BV16" s="2487"/>
      <c r="BW16" s="2487"/>
      <c r="BX16" s="2462" t="s">
        <v>740</v>
      </c>
      <c r="BY16" s="2877"/>
    </row>
    <row r="17" spans="7:80" ht="13.9" customHeight="1" x14ac:dyDescent="0.15">
      <c r="G17" s="2846" t="s">
        <v>754</v>
      </c>
      <c r="H17" s="2475"/>
      <c r="I17" s="2475"/>
      <c r="J17" s="2475"/>
      <c r="K17" s="2475"/>
      <c r="L17" s="2475"/>
      <c r="M17" s="2886">
        <v>31</v>
      </c>
      <c r="N17" s="2887"/>
      <c r="O17" s="2887"/>
      <c r="P17" s="2887"/>
      <c r="Q17" s="2849" t="s">
        <v>742</v>
      </c>
      <c r="R17" s="2850"/>
      <c r="S17" s="2882">
        <v>0</v>
      </c>
      <c r="T17" s="2882"/>
      <c r="U17" s="2882"/>
      <c r="V17" s="2883"/>
      <c r="W17" s="2884"/>
      <c r="X17" s="2885"/>
      <c r="Y17" s="2878">
        <v>0</v>
      </c>
      <c r="Z17" s="2879"/>
      <c r="AA17" s="2880"/>
      <c r="AB17" s="2881">
        <v>0</v>
      </c>
      <c r="AC17" s="2879"/>
      <c r="AD17" s="2879"/>
      <c r="AE17" s="2883"/>
      <c r="AF17" s="2884"/>
      <c r="AG17" s="2885"/>
      <c r="AH17" s="2878">
        <v>0</v>
      </c>
      <c r="AI17" s="2879"/>
      <c r="AJ17" s="2880"/>
      <c r="AK17" s="2881">
        <v>0</v>
      </c>
      <c r="AL17" s="2879"/>
      <c r="AM17" s="2879"/>
      <c r="AN17" s="2883"/>
      <c r="AO17" s="2884"/>
      <c r="AP17" s="2885"/>
      <c r="AQ17" s="2878">
        <v>0</v>
      </c>
      <c r="AR17" s="2879"/>
      <c r="AS17" s="2880"/>
      <c r="AT17" s="2881">
        <v>0</v>
      </c>
      <c r="AU17" s="2879"/>
      <c r="AV17" s="2879"/>
      <c r="AW17" s="2878">
        <v>0</v>
      </c>
      <c r="AX17" s="2879"/>
      <c r="AY17" s="2879"/>
      <c r="AZ17" s="2878">
        <v>0</v>
      </c>
      <c r="BA17" s="2879"/>
      <c r="BB17" s="2880"/>
      <c r="BC17" s="2881">
        <v>0</v>
      </c>
      <c r="BD17" s="2879"/>
      <c r="BE17" s="2879"/>
      <c r="BF17" s="2878">
        <v>0</v>
      </c>
      <c r="BG17" s="2879"/>
      <c r="BH17" s="2879"/>
      <c r="BI17" s="2878">
        <v>0</v>
      </c>
      <c r="BJ17" s="2879"/>
      <c r="BK17" s="2880"/>
      <c r="BL17" s="2881">
        <v>0</v>
      </c>
      <c r="BM17" s="2879"/>
      <c r="BN17" s="2879"/>
      <c r="BO17" s="2878">
        <v>0</v>
      </c>
      <c r="BP17" s="2879"/>
      <c r="BQ17" s="2879"/>
      <c r="BR17" s="2878">
        <v>0</v>
      </c>
      <c r="BS17" s="2879"/>
      <c r="BT17" s="2880"/>
      <c r="BU17" s="2487">
        <f t="shared" si="0"/>
        <v>0</v>
      </c>
      <c r="BV17" s="2487"/>
      <c r="BW17" s="2487"/>
      <c r="BX17" s="2462" t="s">
        <v>740</v>
      </c>
      <c r="BY17" s="2877"/>
    </row>
    <row r="18" spans="7:80" ht="13.9" customHeight="1" x14ac:dyDescent="0.15">
      <c r="G18" s="2846" t="s">
        <v>753</v>
      </c>
      <c r="H18" s="2475"/>
      <c r="I18" s="2475"/>
      <c r="J18" s="2475"/>
      <c r="K18" s="2475"/>
      <c r="L18" s="2475"/>
      <c r="M18" s="2886">
        <v>30</v>
      </c>
      <c r="N18" s="2887"/>
      <c r="O18" s="2887"/>
      <c r="P18" s="2887"/>
      <c r="Q18" s="2849" t="s">
        <v>742</v>
      </c>
      <c r="R18" s="2850"/>
      <c r="S18" s="2882">
        <v>0</v>
      </c>
      <c r="T18" s="2882"/>
      <c r="U18" s="2882"/>
      <c r="V18" s="2883"/>
      <c r="W18" s="2884"/>
      <c r="X18" s="2885"/>
      <c r="Y18" s="2878">
        <v>0</v>
      </c>
      <c r="Z18" s="2879"/>
      <c r="AA18" s="2880"/>
      <c r="AB18" s="2881">
        <v>0</v>
      </c>
      <c r="AC18" s="2879"/>
      <c r="AD18" s="2879"/>
      <c r="AE18" s="2883"/>
      <c r="AF18" s="2884"/>
      <c r="AG18" s="2885"/>
      <c r="AH18" s="2878">
        <v>0</v>
      </c>
      <c r="AI18" s="2879"/>
      <c r="AJ18" s="2880"/>
      <c r="AK18" s="2881">
        <v>0</v>
      </c>
      <c r="AL18" s="2879"/>
      <c r="AM18" s="2879"/>
      <c r="AN18" s="2883"/>
      <c r="AO18" s="2884"/>
      <c r="AP18" s="2885"/>
      <c r="AQ18" s="2878">
        <v>0</v>
      </c>
      <c r="AR18" s="2879"/>
      <c r="AS18" s="2880"/>
      <c r="AT18" s="2881">
        <v>0</v>
      </c>
      <c r="AU18" s="2879"/>
      <c r="AV18" s="2879"/>
      <c r="AW18" s="2878">
        <v>0</v>
      </c>
      <c r="AX18" s="2879"/>
      <c r="AY18" s="2879"/>
      <c r="AZ18" s="2878">
        <v>0</v>
      </c>
      <c r="BA18" s="2879"/>
      <c r="BB18" s="2880"/>
      <c r="BC18" s="2881">
        <v>0</v>
      </c>
      <c r="BD18" s="2879"/>
      <c r="BE18" s="2879"/>
      <c r="BF18" s="2878">
        <v>0</v>
      </c>
      <c r="BG18" s="2879"/>
      <c r="BH18" s="2879"/>
      <c r="BI18" s="2878">
        <v>0</v>
      </c>
      <c r="BJ18" s="2879"/>
      <c r="BK18" s="2880"/>
      <c r="BL18" s="2881">
        <v>0</v>
      </c>
      <c r="BM18" s="2879"/>
      <c r="BN18" s="2879"/>
      <c r="BO18" s="2878">
        <v>0</v>
      </c>
      <c r="BP18" s="2879"/>
      <c r="BQ18" s="2879"/>
      <c r="BR18" s="2878">
        <v>0</v>
      </c>
      <c r="BS18" s="2879"/>
      <c r="BT18" s="2880"/>
      <c r="BU18" s="2487">
        <f t="shared" si="0"/>
        <v>0</v>
      </c>
      <c r="BV18" s="2487"/>
      <c r="BW18" s="2487"/>
      <c r="BX18" s="2462" t="s">
        <v>740</v>
      </c>
      <c r="BY18" s="2877"/>
    </row>
    <row r="19" spans="7:80" ht="13.9" customHeight="1" x14ac:dyDescent="0.15">
      <c r="G19" s="2846" t="s">
        <v>752</v>
      </c>
      <c r="H19" s="2475"/>
      <c r="I19" s="2475"/>
      <c r="J19" s="2475"/>
      <c r="K19" s="2475"/>
      <c r="L19" s="2475"/>
      <c r="M19" s="2886">
        <v>31</v>
      </c>
      <c r="N19" s="2887"/>
      <c r="O19" s="2887"/>
      <c r="P19" s="2887"/>
      <c r="Q19" s="2849" t="s">
        <v>742</v>
      </c>
      <c r="R19" s="2850"/>
      <c r="S19" s="2882">
        <v>0</v>
      </c>
      <c r="T19" s="2882"/>
      <c r="U19" s="2882"/>
      <c r="V19" s="2883"/>
      <c r="W19" s="2884"/>
      <c r="X19" s="2885"/>
      <c r="Y19" s="2878">
        <v>0</v>
      </c>
      <c r="Z19" s="2879"/>
      <c r="AA19" s="2880"/>
      <c r="AB19" s="2881">
        <v>0</v>
      </c>
      <c r="AC19" s="2879"/>
      <c r="AD19" s="2879"/>
      <c r="AE19" s="2883"/>
      <c r="AF19" s="2884"/>
      <c r="AG19" s="2885"/>
      <c r="AH19" s="2878">
        <v>0</v>
      </c>
      <c r="AI19" s="2879"/>
      <c r="AJ19" s="2880"/>
      <c r="AK19" s="2881">
        <v>0</v>
      </c>
      <c r="AL19" s="2879"/>
      <c r="AM19" s="2879"/>
      <c r="AN19" s="2883"/>
      <c r="AO19" s="2884"/>
      <c r="AP19" s="2885"/>
      <c r="AQ19" s="2878">
        <v>0</v>
      </c>
      <c r="AR19" s="2879"/>
      <c r="AS19" s="2880"/>
      <c r="AT19" s="2881">
        <v>0</v>
      </c>
      <c r="AU19" s="2879"/>
      <c r="AV19" s="2879"/>
      <c r="AW19" s="2878">
        <v>0</v>
      </c>
      <c r="AX19" s="2879"/>
      <c r="AY19" s="2879"/>
      <c r="AZ19" s="2878">
        <v>0</v>
      </c>
      <c r="BA19" s="2879"/>
      <c r="BB19" s="2880"/>
      <c r="BC19" s="2881">
        <v>0</v>
      </c>
      <c r="BD19" s="2879"/>
      <c r="BE19" s="2879"/>
      <c r="BF19" s="2878">
        <v>0</v>
      </c>
      <c r="BG19" s="2879"/>
      <c r="BH19" s="2879"/>
      <c r="BI19" s="2878">
        <v>0</v>
      </c>
      <c r="BJ19" s="2879"/>
      <c r="BK19" s="2880"/>
      <c r="BL19" s="2881">
        <v>0</v>
      </c>
      <c r="BM19" s="2879"/>
      <c r="BN19" s="2879"/>
      <c r="BO19" s="2878">
        <v>0</v>
      </c>
      <c r="BP19" s="2879"/>
      <c r="BQ19" s="2879"/>
      <c r="BR19" s="2878">
        <v>0</v>
      </c>
      <c r="BS19" s="2879"/>
      <c r="BT19" s="2880"/>
      <c r="BU19" s="2487">
        <f t="shared" si="0"/>
        <v>0</v>
      </c>
      <c r="BV19" s="2487"/>
      <c r="BW19" s="2487"/>
      <c r="BX19" s="2462" t="s">
        <v>740</v>
      </c>
      <c r="BY19" s="2877"/>
    </row>
    <row r="20" spans="7:80" ht="13.9" customHeight="1" x14ac:dyDescent="0.15">
      <c r="G20" s="2846" t="s">
        <v>751</v>
      </c>
      <c r="H20" s="2475"/>
      <c r="I20" s="2475"/>
      <c r="J20" s="2475"/>
      <c r="K20" s="2475"/>
      <c r="L20" s="2475"/>
      <c r="M20" s="2886">
        <v>30</v>
      </c>
      <c r="N20" s="2887"/>
      <c r="O20" s="2887"/>
      <c r="P20" s="2887"/>
      <c r="Q20" s="2849" t="s">
        <v>742</v>
      </c>
      <c r="R20" s="2850"/>
      <c r="S20" s="2882">
        <v>0</v>
      </c>
      <c r="T20" s="2882"/>
      <c r="U20" s="2882"/>
      <c r="V20" s="2883"/>
      <c r="W20" s="2884"/>
      <c r="X20" s="2885"/>
      <c r="Y20" s="2878">
        <v>0</v>
      </c>
      <c r="Z20" s="2879"/>
      <c r="AA20" s="2880"/>
      <c r="AB20" s="2881">
        <v>0</v>
      </c>
      <c r="AC20" s="2879"/>
      <c r="AD20" s="2879"/>
      <c r="AE20" s="2883"/>
      <c r="AF20" s="2884"/>
      <c r="AG20" s="2885"/>
      <c r="AH20" s="2878">
        <v>0</v>
      </c>
      <c r="AI20" s="2879"/>
      <c r="AJ20" s="2880"/>
      <c r="AK20" s="2881">
        <v>0</v>
      </c>
      <c r="AL20" s="2879"/>
      <c r="AM20" s="2879"/>
      <c r="AN20" s="2883"/>
      <c r="AO20" s="2884"/>
      <c r="AP20" s="2885"/>
      <c r="AQ20" s="2878">
        <v>0</v>
      </c>
      <c r="AR20" s="2879"/>
      <c r="AS20" s="2880"/>
      <c r="AT20" s="2881">
        <v>0</v>
      </c>
      <c r="AU20" s="2879"/>
      <c r="AV20" s="2879"/>
      <c r="AW20" s="2878">
        <v>0</v>
      </c>
      <c r="AX20" s="2879"/>
      <c r="AY20" s="2879"/>
      <c r="AZ20" s="2878">
        <v>0</v>
      </c>
      <c r="BA20" s="2879"/>
      <c r="BB20" s="2880"/>
      <c r="BC20" s="2881">
        <v>0</v>
      </c>
      <c r="BD20" s="2879"/>
      <c r="BE20" s="2879"/>
      <c r="BF20" s="2878">
        <v>0</v>
      </c>
      <c r="BG20" s="2879"/>
      <c r="BH20" s="2879"/>
      <c r="BI20" s="2878">
        <v>0</v>
      </c>
      <c r="BJ20" s="2879"/>
      <c r="BK20" s="2880"/>
      <c r="BL20" s="2881">
        <v>0</v>
      </c>
      <c r="BM20" s="2879"/>
      <c r="BN20" s="2879"/>
      <c r="BO20" s="2878">
        <v>0</v>
      </c>
      <c r="BP20" s="2879"/>
      <c r="BQ20" s="2879"/>
      <c r="BR20" s="2878">
        <v>0</v>
      </c>
      <c r="BS20" s="2879"/>
      <c r="BT20" s="2880"/>
      <c r="BU20" s="2487">
        <f t="shared" si="0"/>
        <v>0</v>
      </c>
      <c r="BV20" s="2487"/>
      <c r="BW20" s="2487"/>
      <c r="BX20" s="2462" t="s">
        <v>740</v>
      </c>
      <c r="BY20" s="2877"/>
    </row>
    <row r="21" spans="7:80" ht="13.9" customHeight="1" x14ac:dyDescent="0.15">
      <c r="G21" s="2846" t="s">
        <v>750</v>
      </c>
      <c r="H21" s="2475"/>
      <c r="I21" s="2475"/>
      <c r="J21" s="2475"/>
      <c r="K21" s="2475"/>
      <c r="L21" s="2475"/>
      <c r="M21" s="2886">
        <v>30</v>
      </c>
      <c r="N21" s="2887"/>
      <c r="O21" s="2887"/>
      <c r="P21" s="2887"/>
      <c r="Q21" s="2849" t="s">
        <v>742</v>
      </c>
      <c r="R21" s="2850"/>
      <c r="S21" s="2882">
        <v>0</v>
      </c>
      <c r="T21" s="2882"/>
      <c r="U21" s="2882"/>
      <c r="V21" s="2883"/>
      <c r="W21" s="2884"/>
      <c r="X21" s="2885"/>
      <c r="Y21" s="2878">
        <v>0</v>
      </c>
      <c r="Z21" s="2879"/>
      <c r="AA21" s="2880"/>
      <c r="AB21" s="2881">
        <v>0</v>
      </c>
      <c r="AC21" s="2879"/>
      <c r="AD21" s="2879"/>
      <c r="AE21" s="2883"/>
      <c r="AF21" s="2884"/>
      <c r="AG21" s="2885"/>
      <c r="AH21" s="2878">
        <v>0</v>
      </c>
      <c r="AI21" s="2879"/>
      <c r="AJ21" s="2880"/>
      <c r="AK21" s="2881">
        <v>0</v>
      </c>
      <c r="AL21" s="2879"/>
      <c r="AM21" s="2879"/>
      <c r="AN21" s="2883"/>
      <c r="AO21" s="2884"/>
      <c r="AP21" s="2885"/>
      <c r="AQ21" s="2878">
        <v>0</v>
      </c>
      <c r="AR21" s="2879"/>
      <c r="AS21" s="2880"/>
      <c r="AT21" s="2881">
        <v>0</v>
      </c>
      <c r="AU21" s="2879"/>
      <c r="AV21" s="2879"/>
      <c r="AW21" s="2878">
        <v>0</v>
      </c>
      <c r="AX21" s="2879"/>
      <c r="AY21" s="2879"/>
      <c r="AZ21" s="2878">
        <v>0</v>
      </c>
      <c r="BA21" s="2879"/>
      <c r="BB21" s="2880"/>
      <c r="BC21" s="2881">
        <v>0</v>
      </c>
      <c r="BD21" s="2879"/>
      <c r="BE21" s="2879"/>
      <c r="BF21" s="2878">
        <v>0</v>
      </c>
      <c r="BG21" s="2879"/>
      <c r="BH21" s="2879"/>
      <c r="BI21" s="2878">
        <v>0</v>
      </c>
      <c r="BJ21" s="2879"/>
      <c r="BK21" s="2880"/>
      <c r="BL21" s="2881">
        <v>0</v>
      </c>
      <c r="BM21" s="2879"/>
      <c r="BN21" s="2879"/>
      <c r="BO21" s="2878">
        <v>0</v>
      </c>
      <c r="BP21" s="2879"/>
      <c r="BQ21" s="2879"/>
      <c r="BR21" s="2878">
        <v>0</v>
      </c>
      <c r="BS21" s="2879"/>
      <c r="BT21" s="2880"/>
      <c r="BU21" s="2487">
        <f t="shared" si="0"/>
        <v>0</v>
      </c>
      <c r="BV21" s="2487"/>
      <c r="BW21" s="2487"/>
      <c r="BX21" s="2462" t="s">
        <v>740</v>
      </c>
      <c r="BY21" s="2877"/>
    </row>
    <row r="22" spans="7:80" ht="13.9" customHeight="1" x14ac:dyDescent="0.15">
      <c r="G22" s="2846" t="s">
        <v>749</v>
      </c>
      <c r="H22" s="2475"/>
      <c r="I22" s="2475"/>
      <c r="J22" s="2475"/>
      <c r="K22" s="2475"/>
      <c r="L22" s="2475"/>
      <c r="M22" s="2886">
        <v>31</v>
      </c>
      <c r="N22" s="2887"/>
      <c r="O22" s="2887"/>
      <c r="P22" s="2887"/>
      <c r="Q22" s="2849" t="s">
        <v>742</v>
      </c>
      <c r="R22" s="2850"/>
      <c r="S22" s="2882">
        <v>0</v>
      </c>
      <c r="T22" s="2882"/>
      <c r="U22" s="2882"/>
      <c r="V22" s="2883"/>
      <c r="W22" s="2884"/>
      <c r="X22" s="2885"/>
      <c r="Y22" s="2878">
        <v>0</v>
      </c>
      <c r="Z22" s="2879"/>
      <c r="AA22" s="2880"/>
      <c r="AB22" s="2881">
        <v>0</v>
      </c>
      <c r="AC22" s="2879"/>
      <c r="AD22" s="2879"/>
      <c r="AE22" s="2883"/>
      <c r="AF22" s="2884"/>
      <c r="AG22" s="2885"/>
      <c r="AH22" s="2878">
        <v>0</v>
      </c>
      <c r="AI22" s="2879"/>
      <c r="AJ22" s="2880"/>
      <c r="AK22" s="2881">
        <v>0</v>
      </c>
      <c r="AL22" s="2879"/>
      <c r="AM22" s="2879"/>
      <c r="AN22" s="2883"/>
      <c r="AO22" s="2884"/>
      <c r="AP22" s="2885"/>
      <c r="AQ22" s="2878">
        <v>0</v>
      </c>
      <c r="AR22" s="2879"/>
      <c r="AS22" s="2880"/>
      <c r="AT22" s="2881">
        <v>0</v>
      </c>
      <c r="AU22" s="2879"/>
      <c r="AV22" s="2879"/>
      <c r="AW22" s="2878">
        <v>0</v>
      </c>
      <c r="AX22" s="2879"/>
      <c r="AY22" s="2879"/>
      <c r="AZ22" s="2878">
        <v>0</v>
      </c>
      <c r="BA22" s="2879"/>
      <c r="BB22" s="2880"/>
      <c r="BC22" s="2881">
        <v>0</v>
      </c>
      <c r="BD22" s="2879"/>
      <c r="BE22" s="2879"/>
      <c r="BF22" s="2878">
        <v>0</v>
      </c>
      <c r="BG22" s="2879"/>
      <c r="BH22" s="2879"/>
      <c r="BI22" s="2878">
        <v>0</v>
      </c>
      <c r="BJ22" s="2879"/>
      <c r="BK22" s="2880"/>
      <c r="BL22" s="2881">
        <v>0</v>
      </c>
      <c r="BM22" s="2879"/>
      <c r="BN22" s="2879"/>
      <c r="BO22" s="2878">
        <v>0</v>
      </c>
      <c r="BP22" s="2879"/>
      <c r="BQ22" s="2879"/>
      <c r="BR22" s="2878">
        <v>0</v>
      </c>
      <c r="BS22" s="2879"/>
      <c r="BT22" s="2880"/>
      <c r="BU22" s="2487">
        <f t="shared" si="0"/>
        <v>0</v>
      </c>
      <c r="BV22" s="2487"/>
      <c r="BW22" s="2487"/>
      <c r="BX22" s="2462" t="s">
        <v>740</v>
      </c>
      <c r="BY22" s="2877"/>
    </row>
    <row r="23" spans="7:80" ht="13.9" customHeight="1" x14ac:dyDescent="0.15">
      <c r="G23" s="2846" t="s">
        <v>748</v>
      </c>
      <c r="H23" s="2475"/>
      <c r="I23" s="2475"/>
      <c r="J23" s="2475"/>
      <c r="K23" s="2475"/>
      <c r="L23" s="2475"/>
      <c r="M23" s="2886">
        <v>30</v>
      </c>
      <c r="N23" s="2887"/>
      <c r="O23" s="2887"/>
      <c r="P23" s="2887"/>
      <c r="Q23" s="2849" t="s">
        <v>742</v>
      </c>
      <c r="R23" s="2850"/>
      <c r="S23" s="2882">
        <v>0</v>
      </c>
      <c r="T23" s="2882"/>
      <c r="U23" s="2882"/>
      <c r="V23" s="2883"/>
      <c r="W23" s="2884"/>
      <c r="X23" s="2885"/>
      <c r="Y23" s="2878">
        <v>0</v>
      </c>
      <c r="Z23" s="2879"/>
      <c r="AA23" s="2880"/>
      <c r="AB23" s="2881">
        <v>0</v>
      </c>
      <c r="AC23" s="2879"/>
      <c r="AD23" s="2879"/>
      <c r="AE23" s="2883"/>
      <c r="AF23" s="2884"/>
      <c r="AG23" s="2885"/>
      <c r="AH23" s="2878">
        <v>0</v>
      </c>
      <c r="AI23" s="2879"/>
      <c r="AJ23" s="2880"/>
      <c r="AK23" s="2881">
        <v>0</v>
      </c>
      <c r="AL23" s="2879"/>
      <c r="AM23" s="2879"/>
      <c r="AN23" s="2883"/>
      <c r="AO23" s="2884"/>
      <c r="AP23" s="2885"/>
      <c r="AQ23" s="2878">
        <v>0</v>
      </c>
      <c r="AR23" s="2879"/>
      <c r="AS23" s="2880"/>
      <c r="AT23" s="2881">
        <v>0</v>
      </c>
      <c r="AU23" s="2879"/>
      <c r="AV23" s="2879"/>
      <c r="AW23" s="2878">
        <v>0</v>
      </c>
      <c r="AX23" s="2879"/>
      <c r="AY23" s="2879"/>
      <c r="AZ23" s="2878">
        <v>0</v>
      </c>
      <c r="BA23" s="2879"/>
      <c r="BB23" s="2880"/>
      <c r="BC23" s="2881">
        <v>0</v>
      </c>
      <c r="BD23" s="2879"/>
      <c r="BE23" s="2879"/>
      <c r="BF23" s="2878">
        <v>0</v>
      </c>
      <c r="BG23" s="2879"/>
      <c r="BH23" s="2879"/>
      <c r="BI23" s="2878">
        <v>0</v>
      </c>
      <c r="BJ23" s="2879"/>
      <c r="BK23" s="2880"/>
      <c r="BL23" s="2881">
        <v>0</v>
      </c>
      <c r="BM23" s="2879"/>
      <c r="BN23" s="2879"/>
      <c r="BO23" s="2878">
        <v>0</v>
      </c>
      <c r="BP23" s="2879"/>
      <c r="BQ23" s="2879"/>
      <c r="BR23" s="2878">
        <v>0</v>
      </c>
      <c r="BS23" s="2879"/>
      <c r="BT23" s="2880"/>
      <c r="BU23" s="2487">
        <f t="shared" si="0"/>
        <v>0</v>
      </c>
      <c r="BV23" s="2487"/>
      <c r="BW23" s="2487"/>
      <c r="BX23" s="2462" t="s">
        <v>740</v>
      </c>
      <c r="BY23" s="2877"/>
    </row>
    <row r="24" spans="7:80" ht="13.9" customHeight="1" x14ac:dyDescent="0.15">
      <c r="G24" s="2846" t="s">
        <v>747</v>
      </c>
      <c r="H24" s="2475"/>
      <c r="I24" s="2475"/>
      <c r="J24" s="2475"/>
      <c r="K24" s="2475"/>
      <c r="L24" s="2475"/>
      <c r="M24" s="2886">
        <v>31</v>
      </c>
      <c r="N24" s="2887"/>
      <c r="O24" s="2887"/>
      <c r="P24" s="2887"/>
      <c r="Q24" s="2849" t="s">
        <v>742</v>
      </c>
      <c r="R24" s="2850"/>
      <c r="S24" s="2882">
        <v>0</v>
      </c>
      <c r="T24" s="2882"/>
      <c r="U24" s="2882"/>
      <c r="V24" s="2883"/>
      <c r="W24" s="2884"/>
      <c r="X24" s="2885"/>
      <c r="Y24" s="2878">
        <v>0</v>
      </c>
      <c r="Z24" s="2879"/>
      <c r="AA24" s="2880"/>
      <c r="AB24" s="2881">
        <v>0</v>
      </c>
      <c r="AC24" s="2879"/>
      <c r="AD24" s="2879"/>
      <c r="AE24" s="2883"/>
      <c r="AF24" s="2884"/>
      <c r="AG24" s="2885"/>
      <c r="AH24" s="2878">
        <v>0</v>
      </c>
      <c r="AI24" s="2879"/>
      <c r="AJ24" s="2880"/>
      <c r="AK24" s="2881">
        <v>0</v>
      </c>
      <c r="AL24" s="2879"/>
      <c r="AM24" s="2879"/>
      <c r="AN24" s="2883"/>
      <c r="AO24" s="2884"/>
      <c r="AP24" s="2885"/>
      <c r="AQ24" s="2878">
        <v>0</v>
      </c>
      <c r="AR24" s="2879"/>
      <c r="AS24" s="2880"/>
      <c r="AT24" s="2881">
        <v>0</v>
      </c>
      <c r="AU24" s="2879"/>
      <c r="AV24" s="2879"/>
      <c r="AW24" s="2878">
        <v>0</v>
      </c>
      <c r="AX24" s="2879"/>
      <c r="AY24" s="2879"/>
      <c r="AZ24" s="2878">
        <v>0</v>
      </c>
      <c r="BA24" s="2879"/>
      <c r="BB24" s="2880"/>
      <c r="BC24" s="2881">
        <v>0</v>
      </c>
      <c r="BD24" s="2879"/>
      <c r="BE24" s="2879"/>
      <c r="BF24" s="2878">
        <v>0</v>
      </c>
      <c r="BG24" s="2879"/>
      <c r="BH24" s="2879"/>
      <c r="BI24" s="2878">
        <v>0</v>
      </c>
      <c r="BJ24" s="2879"/>
      <c r="BK24" s="2880"/>
      <c r="BL24" s="2881">
        <v>0</v>
      </c>
      <c r="BM24" s="2879"/>
      <c r="BN24" s="2879"/>
      <c r="BO24" s="2878">
        <v>0</v>
      </c>
      <c r="BP24" s="2879"/>
      <c r="BQ24" s="2879"/>
      <c r="BR24" s="2878">
        <v>0</v>
      </c>
      <c r="BS24" s="2879"/>
      <c r="BT24" s="2880"/>
      <c r="BU24" s="2487">
        <f t="shared" si="0"/>
        <v>0</v>
      </c>
      <c r="BV24" s="2487"/>
      <c r="BW24" s="2487"/>
      <c r="BX24" s="2462" t="s">
        <v>740</v>
      </c>
      <c r="BY24" s="2877"/>
      <c r="CB24" s="352"/>
    </row>
    <row r="25" spans="7:80" ht="13.9" customHeight="1" x14ac:dyDescent="0.15">
      <c r="G25" s="2846" t="s">
        <v>746</v>
      </c>
      <c r="H25" s="2475"/>
      <c r="I25" s="2475"/>
      <c r="J25" s="2475"/>
      <c r="K25" s="2475"/>
      <c r="L25" s="2475"/>
      <c r="M25" s="2886">
        <v>30</v>
      </c>
      <c r="N25" s="2887"/>
      <c r="O25" s="2887"/>
      <c r="P25" s="2887"/>
      <c r="Q25" s="2849" t="s">
        <v>742</v>
      </c>
      <c r="R25" s="2850"/>
      <c r="S25" s="2882">
        <v>0</v>
      </c>
      <c r="T25" s="2882"/>
      <c r="U25" s="2882"/>
      <c r="V25" s="2883"/>
      <c r="W25" s="2884"/>
      <c r="X25" s="2885"/>
      <c r="Y25" s="2878">
        <v>0</v>
      </c>
      <c r="Z25" s="2879"/>
      <c r="AA25" s="2880"/>
      <c r="AB25" s="2881">
        <v>0</v>
      </c>
      <c r="AC25" s="2879"/>
      <c r="AD25" s="2879"/>
      <c r="AE25" s="2883"/>
      <c r="AF25" s="2884"/>
      <c r="AG25" s="2885"/>
      <c r="AH25" s="2878">
        <v>0</v>
      </c>
      <c r="AI25" s="2879"/>
      <c r="AJ25" s="2880"/>
      <c r="AK25" s="2881">
        <v>0</v>
      </c>
      <c r="AL25" s="2879"/>
      <c r="AM25" s="2879"/>
      <c r="AN25" s="2883"/>
      <c r="AO25" s="2884"/>
      <c r="AP25" s="2885"/>
      <c r="AQ25" s="2878">
        <v>0</v>
      </c>
      <c r="AR25" s="2879"/>
      <c r="AS25" s="2880"/>
      <c r="AT25" s="2881">
        <v>0</v>
      </c>
      <c r="AU25" s="2879"/>
      <c r="AV25" s="2879"/>
      <c r="AW25" s="2878">
        <v>0</v>
      </c>
      <c r="AX25" s="2879"/>
      <c r="AY25" s="2879"/>
      <c r="AZ25" s="2878">
        <v>0</v>
      </c>
      <c r="BA25" s="2879"/>
      <c r="BB25" s="2880"/>
      <c r="BC25" s="2881">
        <v>0</v>
      </c>
      <c r="BD25" s="2879"/>
      <c r="BE25" s="2879"/>
      <c r="BF25" s="2878">
        <v>0</v>
      </c>
      <c r="BG25" s="2879"/>
      <c r="BH25" s="2879"/>
      <c r="BI25" s="2878">
        <v>0</v>
      </c>
      <c r="BJ25" s="2879"/>
      <c r="BK25" s="2880"/>
      <c r="BL25" s="2881">
        <v>0</v>
      </c>
      <c r="BM25" s="2879"/>
      <c r="BN25" s="2879"/>
      <c r="BO25" s="2878">
        <v>0</v>
      </c>
      <c r="BP25" s="2879"/>
      <c r="BQ25" s="2879"/>
      <c r="BR25" s="2878">
        <v>0</v>
      </c>
      <c r="BS25" s="2879"/>
      <c r="BT25" s="2880"/>
      <c r="BU25" s="2487">
        <f t="shared" si="0"/>
        <v>0</v>
      </c>
      <c r="BV25" s="2487"/>
      <c r="BW25" s="2487"/>
      <c r="BX25" s="2462" t="s">
        <v>740</v>
      </c>
      <c r="BY25" s="2877"/>
    </row>
    <row r="26" spans="7:80" ht="13.9" customHeight="1" x14ac:dyDescent="0.15">
      <c r="G26" s="2846" t="s">
        <v>745</v>
      </c>
      <c r="H26" s="2475"/>
      <c r="I26" s="2475"/>
      <c r="J26" s="2475"/>
      <c r="K26" s="2475"/>
      <c r="L26" s="2475"/>
      <c r="M26" s="2886">
        <v>27</v>
      </c>
      <c r="N26" s="2887"/>
      <c r="O26" s="2887"/>
      <c r="P26" s="2887"/>
      <c r="Q26" s="2849" t="s">
        <v>742</v>
      </c>
      <c r="R26" s="2850"/>
      <c r="S26" s="2882">
        <v>0</v>
      </c>
      <c r="T26" s="2882"/>
      <c r="U26" s="2882"/>
      <c r="V26" s="2883"/>
      <c r="W26" s="2884"/>
      <c r="X26" s="2885"/>
      <c r="Y26" s="2878">
        <v>0</v>
      </c>
      <c r="Z26" s="2879"/>
      <c r="AA26" s="2880"/>
      <c r="AB26" s="2881">
        <v>0</v>
      </c>
      <c r="AC26" s="2879"/>
      <c r="AD26" s="2879"/>
      <c r="AE26" s="2883"/>
      <c r="AF26" s="2884"/>
      <c r="AG26" s="2885"/>
      <c r="AH26" s="2878">
        <v>0</v>
      </c>
      <c r="AI26" s="2879"/>
      <c r="AJ26" s="2880"/>
      <c r="AK26" s="2881">
        <v>0</v>
      </c>
      <c r="AL26" s="2879"/>
      <c r="AM26" s="2879"/>
      <c r="AN26" s="2883"/>
      <c r="AO26" s="2884"/>
      <c r="AP26" s="2885"/>
      <c r="AQ26" s="2878">
        <v>0</v>
      </c>
      <c r="AR26" s="2879"/>
      <c r="AS26" s="2880"/>
      <c r="AT26" s="2881">
        <v>0</v>
      </c>
      <c r="AU26" s="2879"/>
      <c r="AV26" s="2879"/>
      <c r="AW26" s="2878">
        <v>0</v>
      </c>
      <c r="AX26" s="2879"/>
      <c r="AY26" s="2879"/>
      <c r="AZ26" s="2878">
        <v>0</v>
      </c>
      <c r="BA26" s="2879"/>
      <c r="BB26" s="2880"/>
      <c r="BC26" s="2881">
        <v>0</v>
      </c>
      <c r="BD26" s="2879"/>
      <c r="BE26" s="2879"/>
      <c r="BF26" s="2878">
        <v>0</v>
      </c>
      <c r="BG26" s="2879"/>
      <c r="BH26" s="2879"/>
      <c r="BI26" s="2878">
        <v>0</v>
      </c>
      <c r="BJ26" s="2879"/>
      <c r="BK26" s="2880"/>
      <c r="BL26" s="2881">
        <v>0</v>
      </c>
      <c r="BM26" s="2879"/>
      <c r="BN26" s="2879"/>
      <c r="BO26" s="2878">
        <v>0</v>
      </c>
      <c r="BP26" s="2879"/>
      <c r="BQ26" s="2879"/>
      <c r="BR26" s="2878">
        <v>0</v>
      </c>
      <c r="BS26" s="2879"/>
      <c r="BT26" s="2880"/>
      <c r="BU26" s="2487">
        <f t="shared" si="0"/>
        <v>0</v>
      </c>
      <c r="BV26" s="2487"/>
      <c r="BW26" s="2487"/>
      <c r="BX26" s="2462" t="s">
        <v>740</v>
      </c>
      <c r="BY26" s="2877"/>
    </row>
    <row r="27" spans="7:80" ht="13.9" customHeight="1" x14ac:dyDescent="0.15">
      <c r="G27" s="2846" t="s">
        <v>744</v>
      </c>
      <c r="H27" s="2475"/>
      <c r="I27" s="2475"/>
      <c r="J27" s="2475"/>
      <c r="K27" s="2475"/>
      <c r="L27" s="2475"/>
      <c r="M27" s="2886">
        <v>31</v>
      </c>
      <c r="N27" s="2887"/>
      <c r="O27" s="2887"/>
      <c r="P27" s="2887"/>
      <c r="Q27" s="2849" t="s">
        <v>742</v>
      </c>
      <c r="R27" s="2850"/>
      <c r="S27" s="2882">
        <v>0</v>
      </c>
      <c r="T27" s="2882"/>
      <c r="U27" s="2882"/>
      <c r="V27" s="2883"/>
      <c r="W27" s="2884"/>
      <c r="X27" s="2885"/>
      <c r="Y27" s="2878">
        <v>0</v>
      </c>
      <c r="Z27" s="2879"/>
      <c r="AA27" s="2880"/>
      <c r="AB27" s="2881">
        <v>0</v>
      </c>
      <c r="AC27" s="2879"/>
      <c r="AD27" s="2879"/>
      <c r="AE27" s="2883"/>
      <c r="AF27" s="2884"/>
      <c r="AG27" s="2885"/>
      <c r="AH27" s="2878">
        <v>0</v>
      </c>
      <c r="AI27" s="2879"/>
      <c r="AJ27" s="2880"/>
      <c r="AK27" s="2881">
        <v>0</v>
      </c>
      <c r="AL27" s="2879"/>
      <c r="AM27" s="2879"/>
      <c r="AN27" s="2883"/>
      <c r="AO27" s="2884"/>
      <c r="AP27" s="2885"/>
      <c r="AQ27" s="2878">
        <v>0</v>
      </c>
      <c r="AR27" s="2879"/>
      <c r="AS27" s="2880"/>
      <c r="AT27" s="2881">
        <v>0</v>
      </c>
      <c r="AU27" s="2879"/>
      <c r="AV27" s="2879"/>
      <c r="AW27" s="2878">
        <v>0</v>
      </c>
      <c r="AX27" s="2879"/>
      <c r="AY27" s="2879"/>
      <c r="AZ27" s="2878">
        <v>0</v>
      </c>
      <c r="BA27" s="2879"/>
      <c r="BB27" s="2880"/>
      <c r="BC27" s="2881">
        <v>0</v>
      </c>
      <c r="BD27" s="2879"/>
      <c r="BE27" s="2879"/>
      <c r="BF27" s="2878">
        <v>0</v>
      </c>
      <c r="BG27" s="2879"/>
      <c r="BH27" s="2879"/>
      <c r="BI27" s="2878">
        <v>0</v>
      </c>
      <c r="BJ27" s="2879"/>
      <c r="BK27" s="2880"/>
      <c r="BL27" s="2881">
        <v>0</v>
      </c>
      <c r="BM27" s="2879"/>
      <c r="BN27" s="2879"/>
      <c r="BO27" s="2878">
        <v>0</v>
      </c>
      <c r="BP27" s="2879"/>
      <c r="BQ27" s="2879"/>
      <c r="BR27" s="2878">
        <v>0</v>
      </c>
      <c r="BS27" s="2879"/>
      <c r="BT27" s="2880"/>
      <c r="BU27" s="2487">
        <f t="shared" si="0"/>
        <v>0</v>
      </c>
      <c r="BV27" s="2487"/>
      <c r="BW27" s="2487"/>
      <c r="BX27" s="2462" t="s">
        <v>740</v>
      </c>
      <c r="BY27" s="2877"/>
    </row>
    <row r="28" spans="7:80" ht="13.9" customHeight="1" x14ac:dyDescent="0.15">
      <c r="G28" s="2846" t="s">
        <v>743</v>
      </c>
      <c r="H28" s="2475"/>
      <c r="I28" s="2475"/>
      <c r="J28" s="2475"/>
      <c r="K28" s="2475"/>
      <c r="L28" s="2475"/>
      <c r="M28" s="2847">
        <f>SUM(M16:P27)</f>
        <v>362</v>
      </c>
      <c r="N28" s="2848"/>
      <c r="O28" s="2848"/>
      <c r="P28" s="2848"/>
      <c r="Q28" s="2849" t="s">
        <v>742</v>
      </c>
      <c r="R28" s="2850"/>
      <c r="S28" s="2851">
        <f>SUM(S16:U27)</f>
        <v>0</v>
      </c>
      <c r="T28" s="2851"/>
      <c r="U28" s="2851"/>
      <c r="V28" s="2852"/>
      <c r="W28" s="2853"/>
      <c r="X28" s="2854"/>
      <c r="Y28" s="2855">
        <f>SUM(Y16:AA27)</f>
        <v>0</v>
      </c>
      <c r="Z28" s="2851"/>
      <c r="AA28" s="2856"/>
      <c r="AB28" s="2876">
        <f>SUM(AB16:AD27)</f>
        <v>0</v>
      </c>
      <c r="AC28" s="2487"/>
      <c r="AD28" s="2487"/>
      <c r="AE28" s="2852"/>
      <c r="AF28" s="2853"/>
      <c r="AG28" s="2854"/>
      <c r="AH28" s="2855">
        <f>SUM(AH16:AJ27)</f>
        <v>0</v>
      </c>
      <c r="AI28" s="2851"/>
      <c r="AJ28" s="2856"/>
      <c r="AK28" s="2876">
        <f>SUM(AK16:AM27)</f>
        <v>0</v>
      </c>
      <c r="AL28" s="2487"/>
      <c r="AM28" s="2487"/>
      <c r="AN28" s="2852"/>
      <c r="AO28" s="2853"/>
      <c r="AP28" s="2854"/>
      <c r="AQ28" s="2855">
        <f>SUM(AQ16:AS27)</f>
        <v>0</v>
      </c>
      <c r="AR28" s="2851"/>
      <c r="AS28" s="2856"/>
      <c r="AT28" s="2487">
        <f>SUM(AT16:AV27)</f>
        <v>0</v>
      </c>
      <c r="AU28" s="2487"/>
      <c r="AV28" s="2487"/>
      <c r="AW28" s="2855">
        <f>SUM(AW16:AY27)</f>
        <v>0</v>
      </c>
      <c r="AX28" s="2851"/>
      <c r="AY28" s="2851"/>
      <c r="AZ28" s="2855">
        <f>SUM(AZ16:BB27)</f>
        <v>0</v>
      </c>
      <c r="BA28" s="2851"/>
      <c r="BB28" s="2851"/>
      <c r="BC28" s="2876">
        <f>SUM(BC16:BE27)</f>
        <v>0</v>
      </c>
      <c r="BD28" s="2487"/>
      <c r="BE28" s="2487"/>
      <c r="BF28" s="2855">
        <f>SUM(BF16:BH27)</f>
        <v>0</v>
      </c>
      <c r="BG28" s="2851"/>
      <c r="BH28" s="2851"/>
      <c r="BI28" s="2855">
        <f>SUM(BI16:BK27)</f>
        <v>0</v>
      </c>
      <c r="BJ28" s="2851"/>
      <c r="BK28" s="2856"/>
      <c r="BL28" s="2876">
        <f>SUM(BL16:BN27)</f>
        <v>0</v>
      </c>
      <c r="BM28" s="2487"/>
      <c r="BN28" s="2487"/>
      <c r="BO28" s="2855">
        <f>SUM(BO16:BQ27)</f>
        <v>0</v>
      </c>
      <c r="BP28" s="2851"/>
      <c r="BQ28" s="2851"/>
      <c r="BR28" s="2855">
        <f>SUM(BR16:BT27)</f>
        <v>0</v>
      </c>
      <c r="BS28" s="2851"/>
      <c r="BT28" s="2856"/>
      <c r="BU28" s="2487">
        <f>SUM(BU16:BW27)</f>
        <v>0</v>
      </c>
      <c r="BV28" s="2487"/>
      <c r="BW28" s="2487"/>
      <c r="BX28" s="2462" t="s">
        <v>740</v>
      </c>
      <c r="BY28" s="2877"/>
    </row>
    <row r="29" spans="7:80" ht="21.75" customHeight="1" thickBot="1" x14ac:dyDescent="0.2">
      <c r="G29" s="2867" t="s">
        <v>987</v>
      </c>
      <c r="H29" s="2868"/>
      <c r="I29" s="2868"/>
      <c r="J29" s="2868"/>
      <c r="K29" s="2868"/>
      <c r="L29" s="2869"/>
      <c r="M29" s="2870"/>
      <c r="N29" s="2871"/>
      <c r="O29" s="2871"/>
      <c r="P29" s="2871"/>
      <c r="Q29" s="2871"/>
      <c r="R29" s="2872"/>
      <c r="S29" s="2859">
        <f>IFERROR(ROUNDUP(S28/$M$28,1),"0")</f>
        <v>0</v>
      </c>
      <c r="T29" s="2859"/>
      <c r="U29" s="2859"/>
      <c r="V29" s="2873"/>
      <c r="W29" s="2874"/>
      <c r="X29" s="2875"/>
      <c r="Y29" s="2860">
        <f>IFERROR(ROUNDUP(Y28/$M$28,1),"0")</f>
        <v>0</v>
      </c>
      <c r="Z29" s="2859"/>
      <c r="AA29" s="2861"/>
      <c r="AB29" s="2858">
        <f>IFERROR(ROUNDUP(AB28/$M$28,1),"0")</f>
        <v>0</v>
      </c>
      <c r="AC29" s="2859"/>
      <c r="AD29" s="2859"/>
      <c r="AE29" s="2873"/>
      <c r="AF29" s="2874"/>
      <c r="AG29" s="2875"/>
      <c r="AH29" s="2860">
        <f>IFERROR(ROUNDUP(AH28/$M$28,1),"0")</f>
        <v>0</v>
      </c>
      <c r="AI29" s="2859"/>
      <c r="AJ29" s="2861"/>
      <c r="AK29" s="2858">
        <f>IFERROR(ROUNDUP(AK28/$M$28,1),"0")</f>
        <v>0</v>
      </c>
      <c r="AL29" s="2859"/>
      <c r="AM29" s="2859"/>
      <c r="AN29" s="2873"/>
      <c r="AO29" s="2874"/>
      <c r="AP29" s="2875"/>
      <c r="AQ29" s="2860">
        <f>IFERROR(ROUNDUP(AQ28/$M$28,1),"0")</f>
        <v>0</v>
      </c>
      <c r="AR29" s="2859"/>
      <c r="AS29" s="2861"/>
      <c r="AT29" s="2859">
        <f>IFERROR(ROUNDUP(AT28/$M$28,1),"0")</f>
        <v>0</v>
      </c>
      <c r="AU29" s="2859"/>
      <c r="AV29" s="2859"/>
      <c r="AW29" s="2860">
        <f>IFERROR(ROUNDUP(AW28/$M$28,1),"0")</f>
        <v>0</v>
      </c>
      <c r="AX29" s="2859"/>
      <c r="AY29" s="2859"/>
      <c r="AZ29" s="2860">
        <f>IFERROR(ROUNDUP(AZ28/$M$28,1),"0")</f>
        <v>0</v>
      </c>
      <c r="BA29" s="2859"/>
      <c r="BB29" s="2859"/>
      <c r="BC29" s="2858">
        <f>IFERROR(ROUNDUP(BC28/$M$28,1),"0")</f>
        <v>0</v>
      </c>
      <c r="BD29" s="2859"/>
      <c r="BE29" s="2859"/>
      <c r="BF29" s="2860">
        <f>IFERROR(ROUNDUP(BF28/$M$28,1),"0")</f>
        <v>0</v>
      </c>
      <c r="BG29" s="2859"/>
      <c r="BH29" s="2859"/>
      <c r="BI29" s="2860">
        <f>IFERROR(ROUNDUP(BI28/$M$28,1),"0")</f>
        <v>0</v>
      </c>
      <c r="BJ29" s="2859"/>
      <c r="BK29" s="2861"/>
      <c r="BL29" s="2858">
        <f>IFERROR(ROUNDUP(BL28/$M$28,1),"0")</f>
        <v>0</v>
      </c>
      <c r="BM29" s="2859"/>
      <c r="BN29" s="2859"/>
      <c r="BO29" s="2860">
        <f>IFERROR(ROUNDUP(BO28/$M$28,1),"0")</f>
        <v>0</v>
      </c>
      <c r="BP29" s="2859"/>
      <c r="BQ29" s="2859"/>
      <c r="BR29" s="2860">
        <f>IFERROR(ROUNDUP(BR28/$M$28,1),"0")</f>
        <v>0</v>
      </c>
      <c r="BS29" s="2859"/>
      <c r="BT29" s="2861"/>
      <c r="BU29" s="2862">
        <f>S29+AB29+AK29+AT29+BC29+BL29</f>
        <v>0</v>
      </c>
      <c r="BV29" s="2862"/>
      <c r="BW29" s="2862"/>
      <c r="BX29" s="2844" t="s">
        <v>740</v>
      </c>
      <c r="BY29" s="2845"/>
    </row>
    <row r="30" spans="7:80" ht="13.9" customHeight="1" thickBot="1" x14ac:dyDescent="0.2">
      <c r="G30" s="2863" t="s">
        <v>986</v>
      </c>
      <c r="H30" s="2864"/>
      <c r="I30" s="2864"/>
      <c r="J30" s="2864"/>
      <c r="K30" s="2864"/>
      <c r="L30" s="2864"/>
      <c r="M30" s="2864"/>
      <c r="N30" s="2864"/>
      <c r="O30" s="2864"/>
      <c r="P30" s="2864"/>
      <c r="Q30" s="2864"/>
      <c r="R30" s="2865"/>
      <c r="S30" s="2866">
        <f>S29+Y29</f>
        <v>0</v>
      </c>
      <c r="T30" s="2843"/>
      <c r="U30" s="2843"/>
      <c r="V30" s="2843"/>
      <c r="W30" s="2843"/>
      <c r="X30" s="2843"/>
      <c r="Y30" s="2843"/>
      <c r="Z30" s="2843"/>
      <c r="AA30" s="2843"/>
      <c r="AB30" s="2843">
        <f>AB29+AH29</f>
        <v>0</v>
      </c>
      <c r="AC30" s="2843"/>
      <c r="AD30" s="2843"/>
      <c r="AE30" s="2843"/>
      <c r="AF30" s="2843"/>
      <c r="AG30" s="2843"/>
      <c r="AH30" s="2843"/>
      <c r="AI30" s="2843"/>
      <c r="AJ30" s="2843"/>
      <c r="AK30" s="2843">
        <f>AK29+AQ29</f>
        <v>0</v>
      </c>
      <c r="AL30" s="2843"/>
      <c r="AM30" s="2843"/>
      <c r="AN30" s="2843"/>
      <c r="AO30" s="2843"/>
      <c r="AP30" s="2843"/>
      <c r="AQ30" s="2843"/>
      <c r="AR30" s="2843"/>
      <c r="AS30" s="2843"/>
      <c r="AT30" s="2843">
        <f>AT29+AZ29</f>
        <v>0</v>
      </c>
      <c r="AU30" s="2843"/>
      <c r="AV30" s="2843"/>
      <c r="AW30" s="2843"/>
      <c r="AX30" s="2843"/>
      <c r="AY30" s="2843"/>
      <c r="AZ30" s="2843"/>
      <c r="BA30" s="2843"/>
      <c r="BB30" s="2843"/>
      <c r="BC30" s="2843">
        <f>BC29+BI29</f>
        <v>0</v>
      </c>
      <c r="BD30" s="2843"/>
      <c r="BE30" s="2843"/>
      <c r="BF30" s="2843"/>
      <c r="BG30" s="2843"/>
      <c r="BH30" s="2843"/>
      <c r="BI30" s="2843"/>
      <c r="BJ30" s="2843"/>
      <c r="BK30" s="2843"/>
      <c r="BL30" s="2843">
        <f>BL29+BR29</f>
        <v>0</v>
      </c>
      <c r="BM30" s="2843"/>
      <c r="BN30" s="2843"/>
      <c r="BO30" s="2843"/>
      <c r="BP30" s="2843"/>
      <c r="BQ30" s="2843"/>
      <c r="BR30" s="2843"/>
      <c r="BS30" s="2843"/>
      <c r="BT30" s="2857"/>
      <c r="BU30" s="583"/>
      <c r="BV30" s="583"/>
      <c r="BW30" s="583"/>
      <c r="BX30" s="363"/>
      <c r="BY30" s="363"/>
    </row>
    <row r="31" spans="7:80" ht="13.9" customHeight="1" x14ac:dyDescent="0.15">
      <c r="G31" s="584"/>
      <c r="H31" s="584"/>
      <c r="I31" s="584"/>
      <c r="J31" s="584"/>
      <c r="K31" s="584"/>
      <c r="L31" s="584"/>
      <c r="M31" s="363"/>
      <c r="N31" s="363"/>
      <c r="O31" s="363"/>
      <c r="P31" s="363"/>
      <c r="Q31" s="363"/>
      <c r="R31" s="363"/>
      <c r="S31" s="583"/>
      <c r="T31" s="583"/>
      <c r="U31" s="583"/>
      <c r="V31" s="583"/>
      <c r="W31" s="583"/>
      <c r="X31" s="583"/>
      <c r="Y31" s="583"/>
      <c r="Z31" s="583"/>
      <c r="AA31" s="583"/>
      <c r="AB31" s="583"/>
      <c r="AC31" s="583"/>
      <c r="AD31" s="583"/>
      <c r="AE31" s="583"/>
      <c r="AF31" s="583"/>
      <c r="AG31" s="583"/>
      <c r="AH31" s="583"/>
      <c r="AI31" s="583"/>
      <c r="AJ31" s="583"/>
      <c r="AK31" s="583"/>
      <c r="AL31" s="583"/>
      <c r="AM31" s="583"/>
      <c r="AN31" s="583"/>
      <c r="AO31" s="583"/>
      <c r="AP31" s="583"/>
      <c r="AQ31" s="583"/>
      <c r="AR31" s="583"/>
      <c r="AS31" s="583"/>
      <c r="AT31" s="583"/>
      <c r="AU31" s="583"/>
      <c r="AV31" s="583"/>
      <c r="AW31" s="583"/>
      <c r="AX31" s="583"/>
      <c r="AY31" s="583"/>
      <c r="AZ31" s="583"/>
      <c r="BA31" s="583"/>
      <c r="BB31" s="583"/>
      <c r="BC31" s="583"/>
      <c r="BD31" s="583"/>
      <c r="BE31" s="583"/>
      <c r="BF31" s="583"/>
      <c r="BG31" s="583"/>
      <c r="BH31" s="583"/>
      <c r="BI31" s="583"/>
      <c r="BJ31" s="583"/>
      <c r="BK31" s="583"/>
      <c r="BL31" s="583"/>
      <c r="BM31" s="583"/>
      <c r="BN31" s="583"/>
      <c r="BO31" s="583"/>
      <c r="BP31" s="583"/>
      <c r="BQ31" s="583"/>
      <c r="BR31" s="583"/>
      <c r="BS31" s="583"/>
      <c r="BT31" s="583"/>
      <c r="BU31" s="583"/>
      <c r="BV31" s="583"/>
      <c r="BW31" s="583"/>
      <c r="BX31" s="363"/>
      <c r="BY31" s="363"/>
    </row>
    <row r="32" spans="7:80" ht="13.9" customHeight="1" x14ac:dyDescent="0.15">
      <c r="G32" s="582" t="s">
        <v>985</v>
      </c>
      <c r="H32" s="581"/>
      <c r="I32" s="581"/>
      <c r="J32" s="581"/>
      <c r="K32" s="581"/>
      <c r="L32" s="581"/>
      <c r="M32" s="581"/>
      <c r="N32" s="581"/>
      <c r="O32" s="581"/>
      <c r="P32" s="581"/>
      <c r="Q32" s="581"/>
      <c r="R32" s="581"/>
      <c r="S32" s="581"/>
      <c r="T32" s="581"/>
      <c r="U32" s="581"/>
      <c r="V32" s="581"/>
      <c r="W32" s="581"/>
      <c r="X32" s="349"/>
      <c r="Y32" s="349"/>
      <c r="Z32" s="349"/>
      <c r="AA32" s="349"/>
      <c r="AB32" s="349"/>
      <c r="AC32" s="349"/>
      <c r="AD32" s="349"/>
      <c r="AE32" s="349"/>
      <c r="AF32" s="349"/>
      <c r="AG32" s="349"/>
      <c r="AH32" s="349"/>
      <c r="AI32" s="349"/>
      <c r="AJ32" s="349"/>
      <c r="AK32" s="349"/>
      <c r="AL32" s="349"/>
      <c r="AM32" s="349"/>
      <c r="AN32" s="349"/>
      <c r="AO32" s="349"/>
      <c r="AP32" s="349"/>
      <c r="AQ32" s="349"/>
      <c r="AR32" s="349"/>
      <c r="AS32" s="349"/>
      <c r="AT32" s="349"/>
      <c r="AU32" s="349"/>
      <c r="AV32" s="349"/>
      <c r="AW32" s="349"/>
      <c r="AX32" s="349"/>
      <c r="AY32" s="349"/>
      <c r="AZ32" s="349"/>
      <c r="BA32" s="349"/>
      <c r="BB32" s="349"/>
      <c r="BC32" s="349"/>
      <c r="BD32" s="349"/>
      <c r="BE32" s="349"/>
      <c r="BF32" s="349"/>
      <c r="BG32" s="349"/>
      <c r="BH32" s="349"/>
      <c r="BI32" s="349"/>
      <c r="BJ32" s="349"/>
      <c r="BK32" s="349"/>
      <c r="BL32" s="349"/>
      <c r="BM32" s="349"/>
      <c r="BN32" s="349"/>
      <c r="BO32" s="349"/>
      <c r="BP32" s="349"/>
      <c r="BQ32" s="349"/>
      <c r="BR32" s="349"/>
      <c r="BS32" s="349"/>
      <c r="BT32" s="349"/>
      <c r="BU32" s="349"/>
      <c r="BV32" s="349"/>
      <c r="BW32" s="349"/>
      <c r="BX32" s="349"/>
      <c r="BY32" s="351" t="str">
        <f>IFERROR(IF(BU29&gt;#REF!,"「１　事業者名等」の定員数を超過しています。",""),"")</f>
        <v/>
      </c>
    </row>
    <row r="33" spans="7:77" ht="13.9" customHeight="1" x14ac:dyDescent="0.15">
      <c r="G33" s="582" t="s">
        <v>984</v>
      </c>
      <c r="H33" s="581"/>
      <c r="I33" s="581"/>
      <c r="J33" s="581"/>
      <c r="K33" s="581"/>
      <c r="L33" s="581"/>
      <c r="M33" s="581"/>
      <c r="N33" s="581"/>
      <c r="O33" s="581"/>
      <c r="P33" s="581"/>
      <c r="Q33" s="581"/>
      <c r="R33" s="581"/>
      <c r="S33" s="581"/>
      <c r="T33" s="581"/>
      <c r="U33" s="581"/>
      <c r="V33" s="581"/>
      <c r="W33" s="581"/>
      <c r="X33" s="349"/>
      <c r="Y33" s="349"/>
      <c r="Z33" s="349"/>
      <c r="AA33" s="349"/>
      <c r="AB33" s="349"/>
      <c r="AC33" s="349"/>
      <c r="AD33" s="349"/>
      <c r="AE33" s="349"/>
      <c r="AF33" s="349"/>
      <c r="AG33" s="349"/>
      <c r="AH33" s="349"/>
      <c r="AI33" s="349"/>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c r="BJ33" s="349"/>
      <c r="BK33" s="349"/>
      <c r="BL33" s="349"/>
      <c r="BM33" s="349"/>
      <c r="BN33" s="349"/>
      <c r="BO33" s="349"/>
      <c r="BP33" s="349"/>
      <c r="BQ33" s="349"/>
      <c r="BR33" s="349"/>
      <c r="BS33" s="349"/>
      <c r="BT33" s="349"/>
      <c r="BU33" s="349"/>
      <c r="BV33" s="349"/>
      <c r="BW33" s="349"/>
      <c r="BX33" s="349"/>
      <c r="BY33" s="349"/>
    </row>
    <row r="34" spans="7:77" ht="13.9" customHeight="1" x14ac:dyDescent="0.15">
      <c r="G34" s="582" t="s">
        <v>983</v>
      </c>
      <c r="H34" s="581"/>
      <c r="I34" s="581"/>
      <c r="J34" s="581"/>
      <c r="K34" s="581"/>
      <c r="L34" s="581"/>
      <c r="M34" s="581"/>
      <c r="N34" s="581"/>
      <c r="O34" s="581"/>
      <c r="P34" s="581"/>
      <c r="Q34" s="581"/>
      <c r="R34" s="581"/>
      <c r="S34" s="581"/>
      <c r="T34" s="581"/>
      <c r="U34" s="581"/>
      <c r="V34" s="581"/>
      <c r="W34" s="581"/>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c r="BJ34" s="349"/>
      <c r="BK34" s="349"/>
      <c r="BL34" s="349"/>
      <c r="BM34" s="349"/>
      <c r="BN34" s="349"/>
      <c r="BO34" s="349"/>
      <c r="BP34" s="349"/>
      <c r="BQ34" s="349"/>
      <c r="BR34" s="349"/>
      <c r="BS34" s="349"/>
      <c r="BT34" s="349"/>
      <c r="BU34" s="349"/>
      <c r="BV34" s="349"/>
      <c r="BW34" s="349"/>
      <c r="BX34" s="349"/>
      <c r="BY34" s="349"/>
    </row>
    <row r="35" spans="7:77" ht="13.9" customHeight="1" x14ac:dyDescent="0.15">
      <c r="G35" s="582" t="s">
        <v>982</v>
      </c>
      <c r="H35" s="581"/>
      <c r="I35" s="581"/>
      <c r="J35" s="581"/>
      <c r="K35" s="581"/>
      <c r="L35" s="581"/>
      <c r="M35" s="581"/>
      <c r="N35" s="581"/>
      <c r="O35" s="581"/>
      <c r="P35" s="581"/>
      <c r="Q35" s="581"/>
      <c r="R35" s="581"/>
      <c r="S35" s="581"/>
      <c r="T35" s="581"/>
      <c r="U35" s="581"/>
      <c r="V35" s="581"/>
      <c r="W35" s="581"/>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349"/>
      <c r="AY35" s="349"/>
      <c r="AZ35" s="349"/>
      <c r="BA35" s="349"/>
      <c r="BB35" s="349"/>
      <c r="BC35" s="349"/>
      <c r="BD35" s="349"/>
      <c r="BE35" s="349"/>
      <c r="BF35" s="349"/>
      <c r="BG35" s="349"/>
      <c r="BH35" s="349"/>
      <c r="BI35" s="349"/>
      <c r="BJ35" s="349"/>
      <c r="BK35" s="349"/>
      <c r="BL35" s="349"/>
      <c r="BM35" s="349"/>
      <c r="BN35" s="349"/>
      <c r="BO35" s="349"/>
      <c r="BP35" s="349"/>
      <c r="BQ35" s="349"/>
      <c r="BR35" s="349"/>
      <c r="BS35" s="349"/>
      <c r="BT35" s="349"/>
      <c r="BU35" s="349"/>
      <c r="BV35" s="349"/>
      <c r="BW35" s="349"/>
      <c r="BX35" s="349"/>
      <c r="BY35" s="349"/>
    </row>
    <row r="36" spans="7:77" ht="13.9" customHeight="1" x14ac:dyDescent="0.15"/>
    <row r="37" spans="7:77" ht="13.9" customHeight="1" x14ac:dyDescent="0.15"/>
    <row r="38" spans="7:77" ht="13.9" customHeight="1" x14ac:dyDescent="0.15"/>
    <row r="39" spans="7:77" ht="13.9" customHeight="1" x14ac:dyDescent="0.15"/>
    <row r="40" spans="7:77" ht="13.9" customHeight="1" x14ac:dyDescent="0.15"/>
    <row r="41" spans="7:77" ht="13.9" customHeight="1" x14ac:dyDescent="0.15"/>
    <row r="42" spans="7:77" ht="13.9" customHeight="1" x14ac:dyDescent="0.15"/>
    <row r="43" spans="7:77" ht="13.9" customHeight="1" x14ac:dyDescent="0.15"/>
    <row r="44" spans="7:77" ht="13.9" customHeight="1" x14ac:dyDescent="0.15"/>
    <row r="45" spans="7:77" ht="13.9" customHeight="1" x14ac:dyDescent="0.15"/>
  </sheetData>
  <mergeCells count="383">
    <mergeCell ref="BR2:BS2"/>
    <mergeCell ref="BT2:BU2"/>
    <mergeCell ref="BV2:BW2"/>
    <mergeCell ref="BX2:BY2"/>
    <mergeCell ref="BZ2:CA2"/>
    <mergeCell ref="CB2:CC2"/>
    <mergeCell ref="G7:N7"/>
    <mergeCell ref="O7:AJ7"/>
    <mergeCell ref="AZ7:BB7"/>
    <mergeCell ref="BC7:BN7"/>
    <mergeCell ref="G8:N8"/>
    <mergeCell ref="O8:AJ8"/>
    <mergeCell ref="AZ8:BB8"/>
    <mergeCell ref="BC8:BN8"/>
    <mergeCell ref="BO2:BQ2"/>
    <mergeCell ref="BL14:BQ14"/>
    <mergeCell ref="BR14:BT15"/>
    <mergeCell ref="BL15:BN15"/>
    <mergeCell ref="BO15:BQ15"/>
    <mergeCell ref="G9:N9"/>
    <mergeCell ref="O9:AB9"/>
    <mergeCell ref="AC9:AF9"/>
    <mergeCell ref="AG9:AJ9"/>
    <mergeCell ref="AZ9:BB9"/>
    <mergeCell ref="BC9:BN9"/>
    <mergeCell ref="BC13:BK13"/>
    <mergeCell ref="BL13:BT13"/>
    <mergeCell ref="S15:U15"/>
    <mergeCell ref="V15:X15"/>
    <mergeCell ref="AB15:AD15"/>
    <mergeCell ref="AE15:AG15"/>
    <mergeCell ref="S12:BY12"/>
    <mergeCell ref="S13:AA13"/>
    <mergeCell ref="G14:L15"/>
    <mergeCell ref="BU13:BY15"/>
    <mergeCell ref="AK14:AP14"/>
    <mergeCell ref="AQ14:AS15"/>
    <mergeCell ref="BF15:BH15"/>
    <mergeCell ref="AT14:AY14"/>
    <mergeCell ref="AZ14:BB15"/>
    <mergeCell ref="BC14:BH14"/>
    <mergeCell ref="BI14:BK15"/>
    <mergeCell ref="AH14:AJ15"/>
    <mergeCell ref="AB13:AJ13"/>
    <mergeCell ref="AK13:AS13"/>
    <mergeCell ref="AT13:BB13"/>
    <mergeCell ref="AK15:AM15"/>
    <mergeCell ref="AN15:AP15"/>
    <mergeCell ref="AT15:AV15"/>
    <mergeCell ref="AW15:AY15"/>
    <mergeCell ref="BC15:BE15"/>
    <mergeCell ref="M14:R15"/>
    <mergeCell ref="S14:X14"/>
    <mergeCell ref="Y14:AA15"/>
    <mergeCell ref="AB14:AG14"/>
    <mergeCell ref="G16:L16"/>
    <mergeCell ref="M16:P16"/>
    <mergeCell ref="Q16:R16"/>
    <mergeCell ref="S16:U16"/>
    <mergeCell ref="V16:X16"/>
    <mergeCell ref="Y16:AA16"/>
    <mergeCell ref="AB16:AD16"/>
    <mergeCell ref="AE16:AG16"/>
    <mergeCell ref="AH16:AJ16"/>
    <mergeCell ref="AK16:AM16"/>
    <mergeCell ref="AN16:AP16"/>
    <mergeCell ref="AQ16:AS16"/>
    <mergeCell ref="AT16:AV16"/>
    <mergeCell ref="AW16:AY16"/>
    <mergeCell ref="AZ16:BB16"/>
    <mergeCell ref="BC16:BE16"/>
    <mergeCell ref="BF16:BH16"/>
    <mergeCell ref="BI16:BK16"/>
    <mergeCell ref="BL16:BN16"/>
    <mergeCell ref="BO16:BQ16"/>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BX17:BY17"/>
    <mergeCell ref="AQ17:AS17"/>
    <mergeCell ref="AT17:AV17"/>
    <mergeCell ref="AW17:AY17"/>
    <mergeCell ref="AZ17:BB17"/>
    <mergeCell ref="BC17:BE17"/>
    <mergeCell ref="BF17:BH17"/>
    <mergeCell ref="BI17:BK17"/>
    <mergeCell ref="BL17:BN17"/>
    <mergeCell ref="BO17:BQ17"/>
    <mergeCell ref="BR17:BT17"/>
    <mergeCell ref="BU17:BW17"/>
    <mergeCell ref="BL18:BN18"/>
    <mergeCell ref="BO18:BQ18"/>
    <mergeCell ref="BR18:BT18"/>
    <mergeCell ref="BU18:BW18"/>
    <mergeCell ref="G18:L18"/>
    <mergeCell ref="M18:P18"/>
    <mergeCell ref="BX19:BY19"/>
    <mergeCell ref="AQ19:AS19"/>
    <mergeCell ref="AT19:AV19"/>
    <mergeCell ref="AW19:AY19"/>
    <mergeCell ref="Q18:R18"/>
    <mergeCell ref="S18:U18"/>
    <mergeCell ref="V18:X18"/>
    <mergeCell ref="Y18:AA18"/>
    <mergeCell ref="BF18:BH18"/>
    <mergeCell ref="BI18:BK18"/>
    <mergeCell ref="AB18:AD18"/>
    <mergeCell ref="AE18:AG18"/>
    <mergeCell ref="AH18:AJ18"/>
    <mergeCell ref="AK18:AM18"/>
    <mergeCell ref="AN18:AP18"/>
    <mergeCell ref="AQ18:AS18"/>
    <mergeCell ref="BX18:BY18"/>
    <mergeCell ref="G19:L19"/>
    <mergeCell ref="M19:P19"/>
    <mergeCell ref="Q19:R19"/>
    <mergeCell ref="S19:U19"/>
    <mergeCell ref="V19:X19"/>
    <mergeCell ref="AT18:AV18"/>
    <mergeCell ref="AW18:AY18"/>
    <mergeCell ref="AZ18:BB18"/>
    <mergeCell ref="BC18:BE18"/>
    <mergeCell ref="AZ19:BB19"/>
    <mergeCell ref="BC19:BE19"/>
    <mergeCell ref="BF19:BH19"/>
    <mergeCell ref="Y19:AA19"/>
    <mergeCell ref="AB19:AD19"/>
    <mergeCell ref="AE19:AG19"/>
    <mergeCell ref="AH19:AJ19"/>
    <mergeCell ref="AK19:AM19"/>
    <mergeCell ref="AN19:AP19"/>
    <mergeCell ref="BI19:BK19"/>
    <mergeCell ref="BL19:BN19"/>
    <mergeCell ref="BO19:BQ19"/>
    <mergeCell ref="BR19:BT19"/>
    <mergeCell ref="BU19:BW19"/>
    <mergeCell ref="BL20:BN20"/>
    <mergeCell ref="BO20:BQ20"/>
    <mergeCell ref="BR20:BT20"/>
    <mergeCell ref="BU20:BW20"/>
    <mergeCell ref="G20:L20"/>
    <mergeCell ref="M20:P20"/>
    <mergeCell ref="BX21:BY21"/>
    <mergeCell ref="AQ21:AS21"/>
    <mergeCell ref="AT21:AV21"/>
    <mergeCell ref="AW21:AY21"/>
    <mergeCell ref="Q20:R20"/>
    <mergeCell ref="S20:U20"/>
    <mergeCell ref="V20:X20"/>
    <mergeCell ref="Y20:AA20"/>
    <mergeCell ref="BF20:BH20"/>
    <mergeCell ref="BI20:BK20"/>
    <mergeCell ref="AB20:AD20"/>
    <mergeCell ref="AE20:AG20"/>
    <mergeCell ref="AH20:AJ20"/>
    <mergeCell ref="AK20:AM20"/>
    <mergeCell ref="AN20:AP20"/>
    <mergeCell ref="AQ20:AS20"/>
    <mergeCell ref="BX20:BY20"/>
    <mergeCell ref="G21:L21"/>
    <mergeCell ref="M21:P21"/>
    <mergeCell ref="Q21:R21"/>
    <mergeCell ref="S21:U21"/>
    <mergeCell ref="V21:X21"/>
    <mergeCell ref="AT20:AV20"/>
    <mergeCell ref="AW20:AY20"/>
    <mergeCell ref="AZ20:BB20"/>
    <mergeCell ref="BC20:BE20"/>
    <mergeCell ref="AZ21:BB21"/>
    <mergeCell ref="BC21:BE21"/>
    <mergeCell ref="BF21:BH21"/>
    <mergeCell ref="Y21:AA21"/>
    <mergeCell ref="AB21:AD21"/>
    <mergeCell ref="AE21:AG21"/>
    <mergeCell ref="AH21:AJ21"/>
    <mergeCell ref="AK21:AM21"/>
    <mergeCell ref="AN21:AP21"/>
    <mergeCell ref="BI21:BK21"/>
    <mergeCell ref="BL21:BN21"/>
    <mergeCell ref="BO21:BQ21"/>
    <mergeCell ref="BR21:BT21"/>
    <mergeCell ref="BU21:BW21"/>
    <mergeCell ref="BL22:BN22"/>
    <mergeCell ref="BO22:BQ22"/>
    <mergeCell ref="BR22:BT22"/>
    <mergeCell ref="BU22:BW22"/>
    <mergeCell ref="G22:L22"/>
    <mergeCell ref="M22:P22"/>
    <mergeCell ref="BX23:BY23"/>
    <mergeCell ref="AQ23:AS23"/>
    <mergeCell ref="AT23:AV23"/>
    <mergeCell ref="AW23:AY23"/>
    <mergeCell ref="Q22:R22"/>
    <mergeCell ref="S22:U22"/>
    <mergeCell ref="V22:X22"/>
    <mergeCell ref="Y22:AA22"/>
    <mergeCell ref="BF22:BH22"/>
    <mergeCell ref="BI22:BK22"/>
    <mergeCell ref="AB22:AD22"/>
    <mergeCell ref="AE22:AG22"/>
    <mergeCell ref="AH22:AJ22"/>
    <mergeCell ref="AK22:AM22"/>
    <mergeCell ref="AN22:AP22"/>
    <mergeCell ref="AQ22:AS22"/>
    <mergeCell ref="BX22:BY22"/>
    <mergeCell ref="G23:L23"/>
    <mergeCell ref="M23:P23"/>
    <mergeCell ref="Q23:R23"/>
    <mergeCell ref="S23:U23"/>
    <mergeCell ref="V23:X23"/>
    <mergeCell ref="AT22:AV22"/>
    <mergeCell ref="AW22:AY22"/>
    <mergeCell ref="AZ22:BB22"/>
    <mergeCell ref="BC22:BE22"/>
    <mergeCell ref="AZ23:BB23"/>
    <mergeCell ref="BC23:BE23"/>
    <mergeCell ref="BF23:BH23"/>
    <mergeCell ref="Y23:AA23"/>
    <mergeCell ref="AB23:AD23"/>
    <mergeCell ref="AE23:AG23"/>
    <mergeCell ref="AH23:AJ23"/>
    <mergeCell ref="AK23:AM23"/>
    <mergeCell ref="AN23:AP23"/>
    <mergeCell ref="BI23:BK23"/>
    <mergeCell ref="BL23:BN23"/>
    <mergeCell ref="BO23:BQ23"/>
    <mergeCell ref="BR23:BT23"/>
    <mergeCell ref="BU23:BW23"/>
    <mergeCell ref="BL24:BN24"/>
    <mergeCell ref="BO24:BQ24"/>
    <mergeCell ref="BR24:BT24"/>
    <mergeCell ref="BU24:BW24"/>
    <mergeCell ref="G24:L24"/>
    <mergeCell ref="M24:P24"/>
    <mergeCell ref="BX25:BY25"/>
    <mergeCell ref="AQ25:AS25"/>
    <mergeCell ref="AT25:AV25"/>
    <mergeCell ref="AW25:AY25"/>
    <mergeCell ref="Q24:R24"/>
    <mergeCell ref="S24:U24"/>
    <mergeCell ref="V24:X24"/>
    <mergeCell ref="Y24:AA24"/>
    <mergeCell ref="BF24:BH24"/>
    <mergeCell ref="BI24:BK24"/>
    <mergeCell ref="AB24:AD24"/>
    <mergeCell ref="AE24:AG24"/>
    <mergeCell ref="AH24:AJ24"/>
    <mergeCell ref="AK24:AM24"/>
    <mergeCell ref="AN24:AP24"/>
    <mergeCell ref="AQ24:AS24"/>
    <mergeCell ref="BX24:BY24"/>
    <mergeCell ref="G25:L25"/>
    <mergeCell ref="M25:P25"/>
    <mergeCell ref="Q25:R25"/>
    <mergeCell ref="S25:U25"/>
    <mergeCell ref="V25:X25"/>
    <mergeCell ref="AT24:AV24"/>
    <mergeCell ref="AW24:AY24"/>
    <mergeCell ref="AZ24:BB24"/>
    <mergeCell ref="BC24:BE24"/>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BI25:BK25"/>
    <mergeCell ref="BL25:BN25"/>
    <mergeCell ref="BO25:BQ25"/>
    <mergeCell ref="BR25:BT25"/>
    <mergeCell ref="BU25:BW25"/>
    <mergeCell ref="BL26:BN26"/>
    <mergeCell ref="BO26:BQ26"/>
    <mergeCell ref="BR26:BT26"/>
    <mergeCell ref="BU26:BW26"/>
    <mergeCell ref="Y27:AA27"/>
    <mergeCell ref="AB27:AD27"/>
    <mergeCell ref="AE27:AG27"/>
    <mergeCell ref="AH27:AJ27"/>
    <mergeCell ref="AK27:AM27"/>
    <mergeCell ref="AN27:AP27"/>
    <mergeCell ref="G26:L26"/>
    <mergeCell ref="M26:P26"/>
    <mergeCell ref="BX27:BY27"/>
    <mergeCell ref="Q26:R26"/>
    <mergeCell ref="S26:U26"/>
    <mergeCell ref="V26:X26"/>
    <mergeCell ref="Y26:AA26"/>
    <mergeCell ref="BF26:BH26"/>
    <mergeCell ref="BI26:BK26"/>
    <mergeCell ref="AB26:AD26"/>
    <mergeCell ref="AE26:AG26"/>
    <mergeCell ref="AH26:AJ26"/>
    <mergeCell ref="AK26:AM26"/>
    <mergeCell ref="AN26:AP26"/>
    <mergeCell ref="AQ26:AS26"/>
    <mergeCell ref="AT26:AV26"/>
    <mergeCell ref="AW26:AY26"/>
    <mergeCell ref="AZ26:BB26"/>
    <mergeCell ref="BC26:BE26"/>
    <mergeCell ref="AZ27:BB27"/>
    <mergeCell ref="BC27:BE27"/>
    <mergeCell ref="BF27:BH27"/>
    <mergeCell ref="BI28:BK28"/>
    <mergeCell ref="AQ27:AS27"/>
    <mergeCell ref="AT27:AV27"/>
    <mergeCell ref="AW27:AY27"/>
    <mergeCell ref="BI27:BK27"/>
    <mergeCell ref="BL27:BN27"/>
    <mergeCell ref="BX28:BY28"/>
    <mergeCell ref="BO27:BQ27"/>
    <mergeCell ref="BR27:BT27"/>
    <mergeCell ref="BU27:BW27"/>
    <mergeCell ref="BL28:BN28"/>
    <mergeCell ref="BO28:BQ28"/>
    <mergeCell ref="BR28:BT28"/>
    <mergeCell ref="BU28:BW28"/>
    <mergeCell ref="BC29:BE29"/>
    <mergeCell ref="G29:L29"/>
    <mergeCell ref="M29:R29"/>
    <mergeCell ref="S29:U29"/>
    <mergeCell ref="V29:X29"/>
    <mergeCell ref="Y29:AA29"/>
    <mergeCell ref="AT28:AV28"/>
    <mergeCell ref="AW28:AY28"/>
    <mergeCell ref="AZ28:BB28"/>
    <mergeCell ref="BC28:BE28"/>
    <mergeCell ref="AB29:AD29"/>
    <mergeCell ref="AE29:AG29"/>
    <mergeCell ref="AH29:AJ29"/>
    <mergeCell ref="AK29:AM29"/>
    <mergeCell ref="AN29:AP29"/>
    <mergeCell ref="AQ29:AS29"/>
    <mergeCell ref="AB28:AD28"/>
    <mergeCell ref="AE28:AG28"/>
    <mergeCell ref="AH28:AJ28"/>
    <mergeCell ref="AK28:AM28"/>
    <mergeCell ref="AN28:AP28"/>
    <mergeCell ref="AQ28:AS28"/>
    <mergeCell ref="BC30:BK30"/>
    <mergeCell ref="BX29:BY29"/>
    <mergeCell ref="G28:L28"/>
    <mergeCell ref="M28:P28"/>
    <mergeCell ref="Q28:R28"/>
    <mergeCell ref="S28:U28"/>
    <mergeCell ref="V28:X28"/>
    <mergeCell ref="Y28:AA28"/>
    <mergeCell ref="BF28:BH28"/>
    <mergeCell ref="BL30:BT30"/>
    <mergeCell ref="BL29:BN29"/>
    <mergeCell ref="BO29:BQ29"/>
    <mergeCell ref="BR29:BT29"/>
    <mergeCell ref="BU29:BW29"/>
    <mergeCell ref="BF29:BH29"/>
    <mergeCell ref="BI29:BK29"/>
    <mergeCell ref="G30:R30"/>
    <mergeCell ref="S30:AA30"/>
    <mergeCell ref="AB30:AJ30"/>
    <mergeCell ref="AK30:AS30"/>
    <mergeCell ref="AT30:BB30"/>
    <mergeCell ref="AT29:AV29"/>
    <mergeCell ref="AW29:AY29"/>
    <mergeCell ref="AZ29:BB29"/>
  </mergeCells>
  <phoneticPr fontId="9"/>
  <dataValidations count="4">
    <dataValidation type="list" allowBlank="1" showInputMessage="1" showErrorMessage="1" sqref="BE2:BK2 BO8:BQ10 CG10 AZ7:BB9" xr:uid="{00000000-0002-0000-2900-000000000000}">
      <formula1>$T$3:$T$4</formula1>
    </dataValidation>
    <dataValidation type="whole" allowBlank="1" showInputMessage="1" showErrorMessage="1" error="入力月の月日数を超過しています" sqref="M16:P16 M18:P18 M21:P21 M23:P23" xr:uid="{00000000-0002-0000-2900-000001000000}">
      <formula1>0</formula1>
      <formula2>30</formula2>
    </dataValidation>
    <dataValidation type="whole" allowBlank="1" showInputMessage="1" showErrorMessage="1" error="入力月の月日数を超過しています" sqref="M26:P26" xr:uid="{00000000-0002-0000-2900-000002000000}">
      <formula1>0</formula1>
      <formula2>29</formula2>
    </dataValidation>
    <dataValidation type="whole" allowBlank="1" showInputMessage="1" showErrorMessage="1" error="入力月の月日数を超過しています" sqref="M17:P17 M19:P20 M22:P22 M24:P25 M27:P27" xr:uid="{00000000-0002-0000-2900-000003000000}">
      <formula1>0</formula1>
      <formula2>31</formula2>
    </dataValidation>
  </dataValidations>
  <printOptions horizontalCentered="1" verticalCentered="1"/>
  <pageMargins left="0.25" right="0.25" top="0.75" bottom="0.75" header="0.3" footer="0.3"/>
  <pageSetup paperSize="9" scale="44" orientation="portrait" horizontalDpi="4294967293"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3FBF8-9AD7-426B-A2DD-8E80DFC898B9}">
  <dimension ref="A1:L27"/>
  <sheetViews>
    <sheetView view="pageBreakPreview" zoomScaleNormal="100" zoomScaleSheetLayoutView="100" workbookViewId="0"/>
  </sheetViews>
  <sheetFormatPr defaultRowHeight="13.5" x14ac:dyDescent="0.15"/>
  <cols>
    <col min="1" max="1" width="8.5" style="805" customWidth="1"/>
    <col min="2" max="2" width="15.625" style="805" customWidth="1"/>
    <col min="3" max="3" width="9.75" style="805" customWidth="1"/>
    <col min="4" max="4" width="15.25" style="805" customWidth="1"/>
    <col min="5" max="5" width="17.5" style="805" customWidth="1"/>
    <col min="6" max="6" width="12.75" style="805" customWidth="1"/>
    <col min="7" max="7" width="11" style="805" customWidth="1"/>
    <col min="8" max="8" width="5" style="805" customWidth="1"/>
    <col min="9" max="9" width="3.625" style="805" customWidth="1"/>
    <col min="10" max="10" width="8.375" style="805" customWidth="1"/>
    <col min="11" max="11" width="1" style="805" customWidth="1"/>
    <col min="12" max="12" width="2.5" style="805" customWidth="1"/>
    <col min="13" max="259" width="9" style="805"/>
    <col min="260" max="260" width="1.125" style="805" customWidth="1"/>
    <col min="261" max="262" width="15.625" style="805" customWidth="1"/>
    <col min="263" max="263" width="15.25" style="805" customWidth="1"/>
    <col min="264" max="264" width="17.5" style="805" customWidth="1"/>
    <col min="265" max="265" width="15.125" style="805" customWidth="1"/>
    <col min="266" max="266" width="15.25" style="805" customWidth="1"/>
    <col min="267" max="267" width="3.75" style="805" customWidth="1"/>
    <col min="268" max="268" width="2.5" style="805" customWidth="1"/>
    <col min="269" max="515" width="9" style="805"/>
    <col min="516" max="516" width="1.125" style="805" customWidth="1"/>
    <col min="517" max="518" width="15.625" style="805" customWidth="1"/>
    <col min="519" max="519" width="15.25" style="805" customWidth="1"/>
    <col min="520" max="520" width="17.5" style="805" customWidth="1"/>
    <col min="521" max="521" width="15.125" style="805" customWidth="1"/>
    <col min="522" max="522" width="15.25" style="805" customWidth="1"/>
    <col min="523" max="523" width="3.75" style="805" customWidth="1"/>
    <col min="524" max="524" width="2.5" style="805" customWidth="1"/>
    <col min="525" max="771" width="9" style="805"/>
    <col min="772" max="772" width="1.125" style="805" customWidth="1"/>
    <col min="773" max="774" width="15.625" style="805" customWidth="1"/>
    <col min="775" max="775" width="15.25" style="805" customWidth="1"/>
    <col min="776" max="776" width="17.5" style="805" customWidth="1"/>
    <col min="777" max="777" width="15.125" style="805" customWidth="1"/>
    <col min="778" max="778" width="15.25" style="805" customWidth="1"/>
    <col min="779" max="779" width="3.75" style="805" customWidth="1"/>
    <col min="780" max="780" width="2.5" style="805" customWidth="1"/>
    <col min="781" max="1027" width="9" style="805"/>
    <col min="1028" max="1028" width="1.125" style="805" customWidth="1"/>
    <col min="1029" max="1030" width="15.625" style="805" customWidth="1"/>
    <col min="1031" max="1031" width="15.25" style="805" customWidth="1"/>
    <col min="1032" max="1032" width="17.5" style="805" customWidth="1"/>
    <col min="1033" max="1033" width="15.125" style="805" customWidth="1"/>
    <col min="1034" max="1034" width="15.25" style="805" customWidth="1"/>
    <col min="1035" max="1035" width="3.75" style="805" customWidth="1"/>
    <col min="1036" max="1036" width="2.5" style="805" customWidth="1"/>
    <col min="1037" max="1283" width="9" style="805"/>
    <col min="1284" max="1284" width="1.125" style="805" customWidth="1"/>
    <col min="1285" max="1286" width="15.625" style="805" customWidth="1"/>
    <col min="1287" max="1287" width="15.25" style="805" customWidth="1"/>
    <col min="1288" max="1288" width="17.5" style="805" customWidth="1"/>
    <col min="1289" max="1289" width="15.125" style="805" customWidth="1"/>
    <col min="1290" max="1290" width="15.25" style="805" customWidth="1"/>
    <col min="1291" max="1291" width="3.75" style="805" customWidth="1"/>
    <col min="1292" max="1292" width="2.5" style="805" customWidth="1"/>
    <col min="1293" max="1539" width="9" style="805"/>
    <col min="1540" max="1540" width="1.125" style="805" customWidth="1"/>
    <col min="1541" max="1542" width="15.625" style="805" customWidth="1"/>
    <col min="1543" max="1543" width="15.25" style="805" customWidth="1"/>
    <col min="1544" max="1544" width="17.5" style="805" customWidth="1"/>
    <col min="1545" max="1545" width="15.125" style="805" customWidth="1"/>
    <col min="1546" max="1546" width="15.25" style="805" customWidth="1"/>
    <col min="1547" max="1547" width="3.75" style="805" customWidth="1"/>
    <col min="1548" max="1548" width="2.5" style="805" customWidth="1"/>
    <col min="1549" max="1795" width="9" style="805"/>
    <col min="1796" max="1796" width="1.125" style="805" customWidth="1"/>
    <col min="1797" max="1798" width="15.625" style="805" customWidth="1"/>
    <col min="1799" max="1799" width="15.25" style="805" customWidth="1"/>
    <col min="1800" max="1800" width="17.5" style="805" customWidth="1"/>
    <col min="1801" max="1801" width="15.125" style="805" customWidth="1"/>
    <col min="1802" max="1802" width="15.25" style="805" customWidth="1"/>
    <col min="1803" max="1803" width="3.75" style="805" customWidth="1"/>
    <col min="1804" max="1804" width="2.5" style="805" customWidth="1"/>
    <col min="1805" max="2051" width="9" style="805"/>
    <col min="2052" max="2052" width="1.125" style="805" customWidth="1"/>
    <col min="2053" max="2054" width="15.625" style="805" customWidth="1"/>
    <col min="2055" max="2055" width="15.25" style="805" customWidth="1"/>
    <col min="2056" max="2056" width="17.5" style="805" customWidth="1"/>
    <col min="2057" max="2057" width="15.125" style="805" customWidth="1"/>
    <col min="2058" max="2058" width="15.25" style="805" customWidth="1"/>
    <col min="2059" max="2059" width="3.75" style="805" customWidth="1"/>
    <col min="2060" max="2060" width="2.5" style="805" customWidth="1"/>
    <col min="2061" max="2307" width="9" style="805"/>
    <col min="2308" max="2308" width="1.125" style="805" customWidth="1"/>
    <col min="2309" max="2310" width="15.625" style="805" customWidth="1"/>
    <col min="2311" max="2311" width="15.25" style="805" customWidth="1"/>
    <col min="2312" max="2312" width="17.5" style="805" customWidth="1"/>
    <col min="2313" max="2313" width="15.125" style="805" customWidth="1"/>
    <col min="2314" max="2314" width="15.25" style="805" customWidth="1"/>
    <col min="2315" max="2315" width="3.75" style="805" customWidth="1"/>
    <col min="2316" max="2316" width="2.5" style="805" customWidth="1"/>
    <col min="2317" max="2563" width="9" style="805"/>
    <col min="2564" max="2564" width="1.125" style="805" customWidth="1"/>
    <col min="2565" max="2566" width="15.625" style="805" customWidth="1"/>
    <col min="2567" max="2567" width="15.25" style="805" customWidth="1"/>
    <col min="2568" max="2568" width="17.5" style="805" customWidth="1"/>
    <col min="2569" max="2569" width="15.125" style="805" customWidth="1"/>
    <col min="2570" max="2570" width="15.25" style="805" customWidth="1"/>
    <col min="2571" max="2571" width="3.75" style="805" customWidth="1"/>
    <col min="2572" max="2572" width="2.5" style="805" customWidth="1"/>
    <col min="2573" max="2819" width="9" style="805"/>
    <col min="2820" max="2820" width="1.125" style="805" customWidth="1"/>
    <col min="2821" max="2822" width="15.625" style="805" customWidth="1"/>
    <col min="2823" max="2823" width="15.25" style="805" customWidth="1"/>
    <col min="2824" max="2824" width="17.5" style="805" customWidth="1"/>
    <col min="2825" max="2825" width="15.125" style="805" customWidth="1"/>
    <col min="2826" max="2826" width="15.25" style="805" customWidth="1"/>
    <col min="2827" max="2827" width="3.75" style="805" customWidth="1"/>
    <col min="2828" max="2828" width="2.5" style="805" customWidth="1"/>
    <col min="2829" max="3075" width="9" style="805"/>
    <col min="3076" max="3076" width="1.125" style="805" customWidth="1"/>
    <col min="3077" max="3078" width="15.625" style="805" customWidth="1"/>
    <col min="3079" max="3079" width="15.25" style="805" customWidth="1"/>
    <col min="3080" max="3080" width="17.5" style="805" customWidth="1"/>
    <col min="3081" max="3081" width="15.125" style="805" customWidth="1"/>
    <col min="3082" max="3082" width="15.25" style="805" customWidth="1"/>
    <col min="3083" max="3083" width="3.75" style="805" customWidth="1"/>
    <col min="3084" max="3084" width="2.5" style="805" customWidth="1"/>
    <col min="3085" max="3331" width="9" style="805"/>
    <col min="3332" max="3332" width="1.125" style="805" customWidth="1"/>
    <col min="3333" max="3334" width="15.625" style="805" customWidth="1"/>
    <col min="3335" max="3335" width="15.25" style="805" customWidth="1"/>
    <col min="3336" max="3336" width="17.5" style="805" customWidth="1"/>
    <col min="3337" max="3337" width="15.125" style="805" customWidth="1"/>
    <col min="3338" max="3338" width="15.25" style="805" customWidth="1"/>
    <col min="3339" max="3339" width="3.75" style="805" customWidth="1"/>
    <col min="3340" max="3340" width="2.5" style="805" customWidth="1"/>
    <col min="3341" max="3587" width="9" style="805"/>
    <col min="3588" max="3588" width="1.125" style="805" customWidth="1"/>
    <col min="3589" max="3590" width="15.625" style="805" customWidth="1"/>
    <col min="3591" max="3591" width="15.25" style="805" customWidth="1"/>
    <col min="3592" max="3592" width="17.5" style="805" customWidth="1"/>
    <col min="3593" max="3593" width="15.125" style="805" customWidth="1"/>
    <col min="3594" max="3594" width="15.25" style="805" customWidth="1"/>
    <col min="3595" max="3595" width="3.75" style="805" customWidth="1"/>
    <col min="3596" max="3596" width="2.5" style="805" customWidth="1"/>
    <col min="3597" max="3843" width="9" style="805"/>
    <col min="3844" max="3844" width="1.125" style="805" customWidth="1"/>
    <col min="3845" max="3846" width="15.625" style="805" customWidth="1"/>
    <col min="3847" max="3847" width="15.25" style="805" customWidth="1"/>
    <col min="3848" max="3848" width="17.5" style="805" customWidth="1"/>
    <col min="3849" max="3849" width="15.125" style="805" customWidth="1"/>
    <col min="3850" max="3850" width="15.25" style="805" customWidth="1"/>
    <col min="3851" max="3851" width="3.75" style="805" customWidth="1"/>
    <col min="3852" max="3852" width="2.5" style="805" customWidth="1"/>
    <col min="3853" max="4099" width="9" style="805"/>
    <col min="4100" max="4100" width="1.125" style="805" customWidth="1"/>
    <col min="4101" max="4102" width="15.625" style="805" customWidth="1"/>
    <col min="4103" max="4103" width="15.25" style="805" customWidth="1"/>
    <col min="4104" max="4104" width="17.5" style="805" customWidth="1"/>
    <col min="4105" max="4105" width="15.125" style="805" customWidth="1"/>
    <col min="4106" max="4106" width="15.25" style="805" customWidth="1"/>
    <col min="4107" max="4107" width="3.75" style="805" customWidth="1"/>
    <col min="4108" max="4108" width="2.5" style="805" customWidth="1"/>
    <col min="4109" max="4355" width="9" style="805"/>
    <col min="4356" max="4356" width="1.125" style="805" customWidth="1"/>
    <col min="4357" max="4358" width="15.625" style="805" customWidth="1"/>
    <col min="4359" max="4359" width="15.25" style="805" customWidth="1"/>
    <col min="4360" max="4360" width="17.5" style="805" customWidth="1"/>
    <col min="4361" max="4361" width="15.125" style="805" customWidth="1"/>
    <col min="4362" max="4362" width="15.25" style="805" customWidth="1"/>
    <col min="4363" max="4363" width="3.75" style="805" customWidth="1"/>
    <col min="4364" max="4364" width="2.5" style="805" customWidth="1"/>
    <col min="4365" max="4611" width="9" style="805"/>
    <col min="4612" max="4612" width="1.125" style="805" customWidth="1"/>
    <col min="4613" max="4614" width="15.625" style="805" customWidth="1"/>
    <col min="4615" max="4615" width="15.25" style="805" customWidth="1"/>
    <col min="4616" max="4616" width="17.5" style="805" customWidth="1"/>
    <col min="4617" max="4617" width="15.125" style="805" customWidth="1"/>
    <col min="4618" max="4618" width="15.25" style="805" customWidth="1"/>
    <col min="4619" max="4619" width="3.75" style="805" customWidth="1"/>
    <col min="4620" max="4620" width="2.5" style="805" customWidth="1"/>
    <col min="4621" max="4867" width="9" style="805"/>
    <col min="4868" max="4868" width="1.125" style="805" customWidth="1"/>
    <col min="4869" max="4870" width="15.625" style="805" customWidth="1"/>
    <col min="4871" max="4871" width="15.25" style="805" customWidth="1"/>
    <col min="4872" max="4872" width="17.5" style="805" customWidth="1"/>
    <col min="4873" max="4873" width="15.125" style="805" customWidth="1"/>
    <col min="4874" max="4874" width="15.25" style="805" customWidth="1"/>
    <col min="4875" max="4875" width="3.75" style="805" customWidth="1"/>
    <col min="4876" max="4876" width="2.5" style="805" customWidth="1"/>
    <col min="4877" max="5123" width="9" style="805"/>
    <col min="5124" max="5124" width="1.125" style="805" customWidth="1"/>
    <col min="5125" max="5126" width="15.625" style="805" customWidth="1"/>
    <col min="5127" max="5127" width="15.25" style="805" customWidth="1"/>
    <col min="5128" max="5128" width="17.5" style="805" customWidth="1"/>
    <col min="5129" max="5129" width="15.125" style="805" customWidth="1"/>
    <col min="5130" max="5130" width="15.25" style="805" customWidth="1"/>
    <col min="5131" max="5131" width="3.75" style="805" customWidth="1"/>
    <col min="5132" max="5132" width="2.5" style="805" customWidth="1"/>
    <col min="5133" max="5379" width="9" style="805"/>
    <col min="5380" max="5380" width="1.125" style="805" customWidth="1"/>
    <col min="5381" max="5382" width="15.625" style="805" customWidth="1"/>
    <col min="5383" max="5383" width="15.25" style="805" customWidth="1"/>
    <col min="5384" max="5384" width="17.5" style="805" customWidth="1"/>
    <col min="5385" max="5385" width="15.125" style="805" customWidth="1"/>
    <col min="5386" max="5386" width="15.25" style="805" customWidth="1"/>
    <col min="5387" max="5387" width="3.75" style="805" customWidth="1"/>
    <col min="5388" max="5388" width="2.5" style="805" customWidth="1"/>
    <col min="5389" max="5635" width="9" style="805"/>
    <col min="5636" max="5636" width="1.125" style="805" customWidth="1"/>
    <col min="5637" max="5638" width="15.625" style="805" customWidth="1"/>
    <col min="5639" max="5639" width="15.25" style="805" customWidth="1"/>
    <col min="5640" max="5640" width="17.5" style="805" customWidth="1"/>
    <col min="5641" max="5641" width="15.125" style="805" customWidth="1"/>
    <col min="5642" max="5642" width="15.25" style="805" customWidth="1"/>
    <col min="5643" max="5643" width="3.75" style="805" customWidth="1"/>
    <col min="5644" max="5644" width="2.5" style="805" customWidth="1"/>
    <col min="5645" max="5891" width="9" style="805"/>
    <col min="5892" max="5892" width="1.125" style="805" customWidth="1"/>
    <col min="5893" max="5894" width="15.625" style="805" customWidth="1"/>
    <col min="5895" max="5895" width="15.25" style="805" customWidth="1"/>
    <col min="5896" max="5896" width="17.5" style="805" customWidth="1"/>
    <col min="5897" max="5897" width="15.125" style="805" customWidth="1"/>
    <col min="5898" max="5898" width="15.25" style="805" customWidth="1"/>
    <col min="5899" max="5899" width="3.75" style="805" customWidth="1"/>
    <col min="5900" max="5900" width="2.5" style="805" customWidth="1"/>
    <col min="5901" max="6147" width="9" style="805"/>
    <col min="6148" max="6148" width="1.125" style="805" customWidth="1"/>
    <col min="6149" max="6150" width="15.625" style="805" customWidth="1"/>
    <col min="6151" max="6151" width="15.25" style="805" customWidth="1"/>
    <col min="6152" max="6152" width="17.5" style="805" customWidth="1"/>
    <col min="6153" max="6153" width="15.125" style="805" customWidth="1"/>
    <col min="6154" max="6154" width="15.25" style="805" customWidth="1"/>
    <col min="6155" max="6155" width="3.75" style="805" customWidth="1"/>
    <col min="6156" max="6156" width="2.5" style="805" customWidth="1"/>
    <col min="6157" max="6403" width="9" style="805"/>
    <col min="6404" max="6404" width="1.125" style="805" customWidth="1"/>
    <col min="6405" max="6406" width="15.625" style="805" customWidth="1"/>
    <col min="6407" max="6407" width="15.25" style="805" customWidth="1"/>
    <col min="6408" max="6408" width="17.5" style="805" customWidth="1"/>
    <col min="6409" max="6409" width="15.125" style="805" customWidth="1"/>
    <col min="6410" max="6410" width="15.25" style="805" customWidth="1"/>
    <col min="6411" max="6411" width="3.75" style="805" customWidth="1"/>
    <col min="6412" max="6412" width="2.5" style="805" customWidth="1"/>
    <col min="6413" max="6659" width="9" style="805"/>
    <col min="6660" max="6660" width="1.125" style="805" customWidth="1"/>
    <col min="6661" max="6662" width="15.625" style="805" customWidth="1"/>
    <col min="6663" max="6663" width="15.25" style="805" customWidth="1"/>
    <col min="6664" max="6664" width="17.5" style="805" customWidth="1"/>
    <col min="6665" max="6665" width="15.125" style="805" customWidth="1"/>
    <col min="6666" max="6666" width="15.25" style="805" customWidth="1"/>
    <col min="6667" max="6667" width="3.75" style="805" customWidth="1"/>
    <col min="6668" max="6668" width="2.5" style="805" customWidth="1"/>
    <col min="6669" max="6915" width="9" style="805"/>
    <col min="6916" max="6916" width="1.125" style="805" customWidth="1"/>
    <col min="6917" max="6918" width="15.625" style="805" customWidth="1"/>
    <col min="6919" max="6919" width="15.25" style="805" customWidth="1"/>
    <col min="6920" max="6920" width="17.5" style="805" customWidth="1"/>
    <col min="6921" max="6921" width="15.125" style="805" customWidth="1"/>
    <col min="6922" max="6922" width="15.25" style="805" customWidth="1"/>
    <col min="6923" max="6923" width="3.75" style="805" customWidth="1"/>
    <col min="6924" max="6924" width="2.5" style="805" customWidth="1"/>
    <col min="6925" max="7171" width="9" style="805"/>
    <col min="7172" max="7172" width="1.125" style="805" customWidth="1"/>
    <col min="7173" max="7174" width="15.625" style="805" customWidth="1"/>
    <col min="7175" max="7175" width="15.25" style="805" customWidth="1"/>
    <col min="7176" max="7176" width="17.5" style="805" customWidth="1"/>
    <col min="7177" max="7177" width="15.125" style="805" customWidth="1"/>
    <col min="7178" max="7178" width="15.25" style="805" customWidth="1"/>
    <col min="7179" max="7179" width="3.75" style="805" customWidth="1"/>
    <col min="7180" max="7180" width="2.5" style="805" customWidth="1"/>
    <col min="7181" max="7427" width="9" style="805"/>
    <col min="7428" max="7428" width="1.125" style="805" customWidth="1"/>
    <col min="7429" max="7430" width="15.625" style="805" customWidth="1"/>
    <col min="7431" max="7431" width="15.25" style="805" customWidth="1"/>
    <col min="7432" max="7432" width="17.5" style="805" customWidth="1"/>
    <col min="7433" max="7433" width="15.125" style="805" customWidth="1"/>
    <col min="7434" max="7434" width="15.25" style="805" customWidth="1"/>
    <col min="7435" max="7435" width="3.75" style="805" customWidth="1"/>
    <col min="7436" max="7436" width="2.5" style="805" customWidth="1"/>
    <col min="7437" max="7683" width="9" style="805"/>
    <col min="7684" max="7684" width="1.125" style="805" customWidth="1"/>
    <col min="7685" max="7686" width="15.625" style="805" customWidth="1"/>
    <col min="7687" max="7687" width="15.25" style="805" customWidth="1"/>
    <col min="7688" max="7688" width="17.5" style="805" customWidth="1"/>
    <col min="7689" max="7689" width="15.125" style="805" customWidth="1"/>
    <col min="7690" max="7690" width="15.25" style="805" customWidth="1"/>
    <col min="7691" max="7691" width="3.75" style="805" customWidth="1"/>
    <col min="7692" max="7692" width="2.5" style="805" customWidth="1"/>
    <col min="7693" max="7939" width="9" style="805"/>
    <col min="7940" max="7940" width="1.125" style="805" customWidth="1"/>
    <col min="7941" max="7942" width="15.625" style="805" customWidth="1"/>
    <col min="7943" max="7943" width="15.25" style="805" customWidth="1"/>
    <col min="7944" max="7944" width="17.5" style="805" customWidth="1"/>
    <col min="7945" max="7945" width="15.125" style="805" customWidth="1"/>
    <col min="7946" max="7946" width="15.25" style="805" customWidth="1"/>
    <col min="7947" max="7947" width="3.75" style="805" customWidth="1"/>
    <col min="7948" max="7948" width="2.5" style="805" customWidth="1"/>
    <col min="7949" max="8195" width="9" style="805"/>
    <col min="8196" max="8196" width="1.125" style="805" customWidth="1"/>
    <col min="8197" max="8198" width="15.625" style="805" customWidth="1"/>
    <col min="8199" max="8199" width="15.25" style="805" customWidth="1"/>
    <col min="8200" max="8200" width="17.5" style="805" customWidth="1"/>
    <col min="8201" max="8201" width="15.125" style="805" customWidth="1"/>
    <col min="8202" max="8202" width="15.25" style="805" customWidth="1"/>
    <col min="8203" max="8203" width="3.75" style="805" customWidth="1"/>
    <col min="8204" max="8204" width="2.5" style="805" customWidth="1"/>
    <col min="8205" max="8451" width="9" style="805"/>
    <col min="8452" max="8452" width="1.125" style="805" customWidth="1"/>
    <col min="8453" max="8454" width="15.625" style="805" customWidth="1"/>
    <col min="8455" max="8455" width="15.25" style="805" customWidth="1"/>
    <col min="8456" max="8456" width="17.5" style="805" customWidth="1"/>
    <col min="8457" max="8457" width="15.125" style="805" customWidth="1"/>
    <col min="8458" max="8458" width="15.25" style="805" customWidth="1"/>
    <col min="8459" max="8459" width="3.75" style="805" customWidth="1"/>
    <col min="8460" max="8460" width="2.5" style="805" customWidth="1"/>
    <col min="8461" max="8707" width="9" style="805"/>
    <col min="8708" max="8708" width="1.125" style="805" customWidth="1"/>
    <col min="8709" max="8710" width="15.625" style="805" customWidth="1"/>
    <col min="8711" max="8711" width="15.25" style="805" customWidth="1"/>
    <col min="8712" max="8712" width="17.5" style="805" customWidth="1"/>
    <col min="8713" max="8713" width="15.125" style="805" customWidth="1"/>
    <col min="8714" max="8714" width="15.25" style="805" customWidth="1"/>
    <col min="8715" max="8715" width="3.75" style="805" customWidth="1"/>
    <col min="8716" max="8716" width="2.5" style="805" customWidth="1"/>
    <col min="8717" max="8963" width="9" style="805"/>
    <col min="8964" max="8964" width="1.125" style="805" customWidth="1"/>
    <col min="8965" max="8966" width="15.625" style="805" customWidth="1"/>
    <col min="8967" max="8967" width="15.25" style="805" customWidth="1"/>
    <col min="8968" max="8968" width="17.5" style="805" customWidth="1"/>
    <col min="8969" max="8969" width="15.125" style="805" customWidth="1"/>
    <col min="8970" max="8970" width="15.25" style="805" customWidth="1"/>
    <col min="8971" max="8971" width="3.75" style="805" customWidth="1"/>
    <col min="8972" max="8972" width="2.5" style="805" customWidth="1"/>
    <col min="8973" max="9219" width="9" style="805"/>
    <col min="9220" max="9220" width="1.125" style="805" customWidth="1"/>
    <col min="9221" max="9222" width="15.625" style="805" customWidth="1"/>
    <col min="9223" max="9223" width="15.25" style="805" customWidth="1"/>
    <col min="9224" max="9224" width="17.5" style="805" customWidth="1"/>
    <col min="9225" max="9225" width="15.125" style="805" customWidth="1"/>
    <col min="9226" max="9226" width="15.25" style="805" customWidth="1"/>
    <col min="9227" max="9227" width="3.75" style="805" customWidth="1"/>
    <col min="9228" max="9228" width="2.5" style="805" customWidth="1"/>
    <col min="9229" max="9475" width="9" style="805"/>
    <col min="9476" max="9476" width="1.125" style="805" customWidth="1"/>
    <col min="9477" max="9478" width="15.625" style="805" customWidth="1"/>
    <col min="9479" max="9479" width="15.25" style="805" customWidth="1"/>
    <col min="9480" max="9480" width="17.5" style="805" customWidth="1"/>
    <col min="9481" max="9481" width="15.125" style="805" customWidth="1"/>
    <col min="9482" max="9482" width="15.25" style="805" customWidth="1"/>
    <col min="9483" max="9483" width="3.75" style="805" customWidth="1"/>
    <col min="9484" max="9484" width="2.5" style="805" customWidth="1"/>
    <col min="9485" max="9731" width="9" style="805"/>
    <col min="9732" max="9732" width="1.125" style="805" customWidth="1"/>
    <col min="9733" max="9734" width="15.625" style="805" customWidth="1"/>
    <col min="9735" max="9735" width="15.25" style="805" customWidth="1"/>
    <col min="9736" max="9736" width="17.5" style="805" customWidth="1"/>
    <col min="9737" max="9737" width="15.125" style="805" customWidth="1"/>
    <col min="9738" max="9738" width="15.25" style="805" customWidth="1"/>
    <col min="9739" max="9739" width="3.75" style="805" customWidth="1"/>
    <col min="9740" max="9740" width="2.5" style="805" customWidth="1"/>
    <col min="9741" max="9987" width="9" style="805"/>
    <col min="9988" max="9988" width="1.125" style="805" customWidth="1"/>
    <col min="9989" max="9990" width="15.625" style="805" customWidth="1"/>
    <col min="9991" max="9991" width="15.25" style="805" customWidth="1"/>
    <col min="9992" max="9992" width="17.5" style="805" customWidth="1"/>
    <col min="9993" max="9993" width="15.125" style="805" customWidth="1"/>
    <col min="9994" max="9994" width="15.25" style="805" customWidth="1"/>
    <col min="9995" max="9995" width="3.75" style="805" customWidth="1"/>
    <col min="9996" max="9996" width="2.5" style="805" customWidth="1"/>
    <col min="9997" max="10243" width="9" style="805"/>
    <col min="10244" max="10244" width="1.125" style="805" customWidth="1"/>
    <col min="10245" max="10246" width="15.625" style="805" customWidth="1"/>
    <col min="10247" max="10247" width="15.25" style="805" customWidth="1"/>
    <col min="10248" max="10248" width="17.5" style="805" customWidth="1"/>
    <col min="10249" max="10249" width="15.125" style="805" customWidth="1"/>
    <col min="10250" max="10250" width="15.25" style="805" customWidth="1"/>
    <col min="10251" max="10251" width="3.75" style="805" customWidth="1"/>
    <col min="10252" max="10252" width="2.5" style="805" customWidth="1"/>
    <col min="10253" max="10499" width="9" style="805"/>
    <col min="10500" max="10500" width="1.125" style="805" customWidth="1"/>
    <col min="10501" max="10502" width="15.625" style="805" customWidth="1"/>
    <col min="10503" max="10503" width="15.25" style="805" customWidth="1"/>
    <col min="10504" max="10504" width="17.5" style="805" customWidth="1"/>
    <col min="10505" max="10505" width="15.125" style="805" customWidth="1"/>
    <col min="10506" max="10506" width="15.25" style="805" customWidth="1"/>
    <col min="10507" max="10507" width="3.75" style="805" customWidth="1"/>
    <col min="10508" max="10508" width="2.5" style="805" customWidth="1"/>
    <col min="10509" max="10755" width="9" style="805"/>
    <col min="10756" max="10756" width="1.125" style="805" customWidth="1"/>
    <col min="10757" max="10758" width="15.625" style="805" customWidth="1"/>
    <col min="10759" max="10759" width="15.25" style="805" customWidth="1"/>
    <col min="10760" max="10760" width="17.5" style="805" customWidth="1"/>
    <col min="10761" max="10761" width="15.125" style="805" customWidth="1"/>
    <col min="10762" max="10762" width="15.25" style="805" customWidth="1"/>
    <col min="10763" max="10763" width="3.75" style="805" customWidth="1"/>
    <col min="10764" max="10764" width="2.5" style="805" customWidth="1"/>
    <col min="10765" max="11011" width="9" style="805"/>
    <col min="11012" max="11012" width="1.125" style="805" customWidth="1"/>
    <col min="11013" max="11014" width="15.625" style="805" customWidth="1"/>
    <col min="11015" max="11015" width="15.25" style="805" customWidth="1"/>
    <col min="11016" max="11016" width="17.5" style="805" customWidth="1"/>
    <col min="11017" max="11017" width="15.125" style="805" customWidth="1"/>
    <col min="11018" max="11018" width="15.25" style="805" customWidth="1"/>
    <col min="11019" max="11019" width="3.75" style="805" customWidth="1"/>
    <col min="11020" max="11020" width="2.5" style="805" customWidth="1"/>
    <col min="11021" max="11267" width="9" style="805"/>
    <col min="11268" max="11268" width="1.125" style="805" customWidth="1"/>
    <col min="11269" max="11270" width="15.625" style="805" customWidth="1"/>
    <col min="11271" max="11271" width="15.25" style="805" customWidth="1"/>
    <col min="11272" max="11272" width="17.5" style="805" customWidth="1"/>
    <col min="11273" max="11273" width="15.125" style="805" customWidth="1"/>
    <col min="11274" max="11274" width="15.25" style="805" customWidth="1"/>
    <col min="11275" max="11275" width="3.75" style="805" customWidth="1"/>
    <col min="11276" max="11276" width="2.5" style="805" customWidth="1"/>
    <col min="11277" max="11523" width="9" style="805"/>
    <col min="11524" max="11524" width="1.125" style="805" customWidth="1"/>
    <col min="11525" max="11526" width="15.625" style="805" customWidth="1"/>
    <col min="11527" max="11527" width="15.25" style="805" customWidth="1"/>
    <col min="11528" max="11528" width="17.5" style="805" customWidth="1"/>
    <col min="11529" max="11529" width="15.125" style="805" customWidth="1"/>
    <col min="11530" max="11530" width="15.25" style="805" customWidth="1"/>
    <col min="11531" max="11531" width="3.75" style="805" customWidth="1"/>
    <col min="11532" max="11532" width="2.5" style="805" customWidth="1"/>
    <col min="11533" max="11779" width="9" style="805"/>
    <col min="11780" max="11780" width="1.125" style="805" customWidth="1"/>
    <col min="11781" max="11782" width="15.625" style="805" customWidth="1"/>
    <col min="11783" max="11783" width="15.25" style="805" customWidth="1"/>
    <col min="11784" max="11784" width="17.5" style="805" customWidth="1"/>
    <col min="11785" max="11785" width="15.125" style="805" customWidth="1"/>
    <col min="11786" max="11786" width="15.25" style="805" customWidth="1"/>
    <col min="11787" max="11787" width="3.75" style="805" customWidth="1"/>
    <col min="11788" max="11788" width="2.5" style="805" customWidth="1"/>
    <col min="11789" max="12035" width="9" style="805"/>
    <col min="12036" max="12036" width="1.125" style="805" customWidth="1"/>
    <col min="12037" max="12038" width="15.625" style="805" customWidth="1"/>
    <col min="12039" max="12039" width="15.25" style="805" customWidth="1"/>
    <col min="12040" max="12040" width="17.5" style="805" customWidth="1"/>
    <col min="12041" max="12041" width="15.125" style="805" customWidth="1"/>
    <col min="12042" max="12042" width="15.25" style="805" customWidth="1"/>
    <col min="12043" max="12043" width="3.75" style="805" customWidth="1"/>
    <col min="12044" max="12044" width="2.5" style="805" customWidth="1"/>
    <col min="12045" max="12291" width="9" style="805"/>
    <col min="12292" max="12292" width="1.125" style="805" customWidth="1"/>
    <col min="12293" max="12294" width="15.625" style="805" customWidth="1"/>
    <col min="12295" max="12295" width="15.25" style="805" customWidth="1"/>
    <col min="12296" max="12296" width="17.5" style="805" customWidth="1"/>
    <col min="12297" max="12297" width="15.125" style="805" customWidth="1"/>
    <col min="12298" max="12298" width="15.25" style="805" customWidth="1"/>
    <col min="12299" max="12299" width="3.75" style="805" customWidth="1"/>
    <col min="12300" max="12300" width="2.5" style="805" customWidth="1"/>
    <col min="12301" max="12547" width="9" style="805"/>
    <col min="12548" max="12548" width="1.125" style="805" customWidth="1"/>
    <col min="12549" max="12550" width="15.625" style="805" customWidth="1"/>
    <col min="12551" max="12551" width="15.25" style="805" customWidth="1"/>
    <col min="12552" max="12552" width="17.5" style="805" customWidth="1"/>
    <col min="12553" max="12553" width="15.125" style="805" customWidth="1"/>
    <col min="12554" max="12554" width="15.25" style="805" customWidth="1"/>
    <col min="12555" max="12555" width="3.75" style="805" customWidth="1"/>
    <col min="12556" max="12556" width="2.5" style="805" customWidth="1"/>
    <col min="12557" max="12803" width="9" style="805"/>
    <col min="12804" max="12804" width="1.125" style="805" customWidth="1"/>
    <col min="12805" max="12806" width="15.625" style="805" customWidth="1"/>
    <col min="12807" max="12807" width="15.25" style="805" customWidth="1"/>
    <col min="12808" max="12808" width="17.5" style="805" customWidth="1"/>
    <col min="12809" max="12809" width="15.125" style="805" customWidth="1"/>
    <col min="12810" max="12810" width="15.25" style="805" customWidth="1"/>
    <col min="12811" max="12811" width="3.75" style="805" customWidth="1"/>
    <col min="12812" max="12812" width="2.5" style="805" customWidth="1"/>
    <col min="12813" max="13059" width="9" style="805"/>
    <col min="13060" max="13060" width="1.125" style="805" customWidth="1"/>
    <col min="13061" max="13062" width="15.625" style="805" customWidth="1"/>
    <col min="13063" max="13063" width="15.25" style="805" customWidth="1"/>
    <col min="13064" max="13064" width="17.5" style="805" customWidth="1"/>
    <col min="13065" max="13065" width="15.125" style="805" customWidth="1"/>
    <col min="13066" max="13066" width="15.25" style="805" customWidth="1"/>
    <col min="13067" max="13067" width="3.75" style="805" customWidth="1"/>
    <col min="13068" max="13068" width="2.5" style="805" customWidth="1"/>
    <col min="13069" max="13315" width="9" style="805"/>
    <col min="13316" max="13316" width="1.125" style="805" customWidth="1"/>
    <col min="13317" max="13318" width="15.625" style="805" customWidth="1"/>
    <col min="13319" max="13319" width="15.25" style="805" customWidth="1"/>
    <col min="13320" max="13320" width="17.5" style="805" customWidth="1"/>
    <col min="13321" max="13321" width="15.125" style="805" customWidth="1"/>
    <col min="13322" max="13322" width="15.25" style="805" customWidth="1"/>
    <col min="13323" max="13323" width="3.75" style="805" customWidth="1"/>
    <col min="13324" max="13324" width="2.5" style="805" customWidth="1"/>
    <col min="13325" max="13571" width="9" style="805"/>
    <col min="13572" max="13572" width="1.125" style="805" customWidth="1"/>
    <col min="13573" max="13574" width="15.625" style="805" customWidth="1"/>
    <col min="13575" max="13575" width="15.25" style="805" customWidth="1"/>
    <col min="13576" max="13576" width="17.5" style="805" customWidth="1"/>
    <col min="13577" max="13577" width="15.125" style="805" customWidth="1"/>
    <col min="13578" max="13578" width="15.25" style="805" customWidth="1"/>
    <col min="13579" max="13579" width="3.75" style="805" customWidth="1"/>
    <col min="13580" max="13580" width="2.5" style="805" customWidth="1"/>
    <col min="13581" max="13827" width="9" style="805"/>
    <col min="13828" max="13828" width="1.125" style="805" customWidth="1"/>
    <col min="13829" max="13830" width="15.625" style="805" customWidth="1"/>
    <col min="13831" max="13831" width="15.25" style="805" customWidth="1"/>
    <col min="13832" max="13832" width="17.5" style="805" customWidth="1"/>
    <col min="13833" max="13833" width="15.125" style="805" customWidth="1"/>
    <col min="13834" max="13834" width="15.25" style="805" customWidth="1"/>
    <col min="13835" max="13835" width="3.75" style="805" customWidth="1"/>
    <col min="13836" max="13836" width="2.5" style="805" customWidth="1"/>
    <col min="13837" max="14083" width="9" style="805"/>
    <col min="14084" max="14084" width="1.125" style="805" customWidth="1"/>
    <col min="14085" max="14086" width="15.625" style="805" customWidth="1"/>
    <col min="14087" max="14087" width="15.25" style="805" customWidth="1"/>
    <col min="14088" max="14088" width="17.5" style="805" customWidth="1"/>
    <col min="14089" max="14089" width="15.125" style="805" customWidth="1"/>
    <col min="14090" max="14090" width="15.25" style="805" customWidth="1"/>
    <col min="14091" max="14091" width="3.75" style="805" customWidth="1"/>
    <col min="14092" max="14092" width="2.5" style="805" customWidth="1"/>
    <col min="14093" max="14339" width="9" style="805"/>
    <col min="14340" max="14340" width="1.125" style="805" customWidth="1"/>
    <col min="14341" max="14342" width="15.625" style="805" customWidth="1"/>
    <col min="14343" max="14343" width="15.25" style="805" customWidth="1"/>
    <col min="14344" max="14344" width="17.5" style="805" customWidth="1"/>
    <col min="14345" max="14345" width="15.125" style="805" customWidth="1"/>
    <col min="14346" max="14346" width="15.25" style="805" customWidth="1"/>
    <col min="14347" max="14347" width="3.75" style="805" customWidth="1"/>
    <col min="14348" max="14348" width="2.5" style="805" customWidth="1"/>
    <col min="14349" max="14595" width="9" style="805"/>
    <col min="14596" max="14596" width="1.125" style="805" customWidth="1"/>
    <col min="14597" max="14598" width="15.625" style="805" customWidth="1"/>
    <col min="14599" max="14599" width="15.25" style="805" customWidth="1"/>
    <col min="14600" max="14600" width="17.5" style="805" customWidth="1"/>
    <col min="14601" max="14601" width="15.125" style="805" customWidth="1"/>
    <col min="14602" max="14602" width="15.25" style="805" customWidth="1"/>
    <col min="14603" max="14603" width="3.75" style="805" customWidth="1"/>
    <col min="14604" max="14604" width="2.5" style="805" customWidth="1"/>
    <col min="14605" max="14851" width="9" style="805"/>
    <col min="14852" max="14852" width="1.125" style="805" customWidth="1"/>
    <col min="14853" max="14854" width="15.625" style="805" customWidth="1"/>
    <col min="14855" max="14855" width="15.25" style="805" customWidth="1"/>
    <col min="14856" max="14856" width="17.5" style="805" customWidth="1"/>
    <col min="14857" max="14857" width="15.125" style="805" customWidth="1"/>
    <col min="14858" max="14858" width="15.25" style="805" customWidth="1"/>
    <col min="14859" max="14859" width="3.75" style="805" customWidth="1"/>
    <col min="14860" max="14860" width="2.5" style="805" customWidth="1"/>
    <col min="14861" max="15107" width="9" style="805"/>
    <col min="15108" max="15108" width="1.125" style="805" customWidth="1"/>
    <col min="15109" max="15110" width="15.625" style="805" customWidth="1"/>
    <col min="15111" max="15111" width="15.25" style="805" customWidth="1"/>
    <col min="15112" max="15112" width="17.5" style="805" customWidth="1"/>
    <col min="15113" max="15113" width="15.125" style="805" customWidth="1"/>
    <col min="15114" max="15114" width="15.25" style="805" customWidth="1"/>
    <col min="15115" max="15115" width="3.75" style="805" customWidth="1"/>
    <col min="15116" max="15116" width="2.5" style="805" customWidth="1"/>
    <col min="15117" max="15363" width="9" style="805"/>
    <col min="15364" max="15364" width="1.125" style="805" customWidth="1"/>
    <col min="15365" max="15366" width="15.625" style="805" customWidth="1"/>
    <col min="15367" max="15367" width="15.25" style="805" customWidth="1"/>
    <col min="15368" max="15368" width="17.5" style="805" customWidth="1"/>
    <col min="15369" max="15369" width="15.125" style="805" customWidth="1"/>
    <col min="15370" max="15370" width="15.25" style="805" customWidth="1"/>
    <col min="15371" max="15371" width="3.75" style="805" customWidth="1"/>
    <col min="15372" max="15372" width="2.5" style="805" customWidth="1"/>
    <col min="15373" max="15619" width="9" style="805"/>
    <col min="15620" max="15620" width="1.125" style="805" customWidth="1"/>
    <col min="15621" max="15622" width="15.625" style="805" customWidth="1"/>
    <col min="15623" max="15623" width="15.25" style="805" customWidth="1"/>
    <col min="15624" max="15624" width="17.5" style="805" customWidth="1"/>
    <col min="15625" max="15625" width="15.125" style="805" customWidth="1"/>
    <col min="15626" max="15626" width="15.25" style="805" customWidth="1"/>
    <col min="15627" max="15627" width="3.75" style="805" customWidth="1"/>
    <col min="15628" max="15628" width="2.5" style="805" customWidth="1"/>
    <col min="15629" max="15875" width="9" style="805"/>
    <col min="15876" max="15876" width="1.125" style="805" customWidth="1"/>
    <col min="15877" max="15878" width="15.625" style="805" customWidth="1"/>
    <col min="15879" max="15879" width="15.25" style="805" customWidth="1"/>
    <col min="15880" max="15880" width="17.5" style="805" customWidth="1"/>
    <col min="15881" max="15881" width="15.125" style="805" customWidth="1"/>
    <col min="15882" max="15882" width="15.25" style="805" customWidth="1"/>
    <col min="15883" max="15883" width="3.75" style="805" customWidth="1"/>
    <col min="15884" max="15884" width="2.5" style="805" customWidth="1"/>
    <col min="15885" max="16131" width="9" style="805"/>
    <col min="16132" max="16132" width="1.125" style="805" customWidth="1"/>
    <col min="16133" max="16134" width="15.625" style="805" customWidth="1"/>
    <col min="16135" max="16135" width="15.25" style="805" customWidth="1"/>
    <col min="16136" max="16136" width="17.5" style="805" customWidth="1"/>
    <col min="16137" max="16137" width="15.125" style="805" customWidth="1"/>
    <col min="16138" max="16138" width="15.25" style="805" customWidth="1"/>
    <col min="16139" max="16139" width="3.75" style="805" customWidth="1"/>
    <col min="16140" max="16140" width="2.5" style="805" customWidth="1"/>
    <col min="16141" max="16384" width="9" style="805"/>
  </cols>
  <sheetData>
    <row r="1" spans="1:11" ht="20.100000000000001" customHeight="1" x14ac:dyDescent="0.15">
      <c r="A1" s="935"/>
      <c r="B1" s="936" t="s">
        <v>1332</v>
      </c>
      <c r="C1" s="937"/>
      <c r="D1" s="937"/>
      <c r="E1" s="937"/>
      <c r="F1" s="937"/>
      <c r="G1" s="937"/>
      <c r="H1" s="937"/>
      <c r="I1" s="937"/>
      <c r="J1" s="937"/>
    </row>
    <row r="2" spans="1:11" ht="20.100000000000001" customHeight="1" x14ac:dyDescent="0.15">
      <c r="A2" s="935"/>
      <c r="B2" s="936" t="s">
        <v>869</v>
      </c>
      <c r="C2" s="937"/>
      <c r="D2" s="937"/>
      <c r="E2" s="937"/>
      <c r="F2" s="937"/>
      <c r="G2" s="937"/>
      <c r="H2" s="937"/>
      <c r="I2" s="937"/>
      <c r="J2" s="938" t="s">
        <v>610</v>
      </c>
    </row>
    <row r="3" spans="1:11" ht="20.100000000000001" customHeight="1" x14ac:dyDescent="0.15">
      <c r="A3" s="2930" t="s">
        <v>868</v>
      </c>
      <c r="B3" s="2930"/>
      <c r="C3" s="2930"/>
      <c r="D3" s="2930"/>
      <c r="E3" s="2930"/>
      <c r="F3" s="2930"/>
      <c r="G3" s="2930"/>
      <c r="H3" s="2930"/>
      <c r="I3" s="2930"/>
      <c r="J3" s="2930"/>
    </row>
    <row r="4" spans="1:11" ht="20.100000000000001" customHeight="1" x14ac:dyDescent="0.15">
      <c r="A4" s="939"/>
      <c r="B4" s="939"/>
      <c r="C4" s="939"/>
      <c r="D4" s="939"/>
      <c r="E4" s="939"/>
      <c r="F4" s="939"/>
      <c r="G4" s="939"/>
      <c r="H4" s="939"/>
      <c r="I4" s="939"/>
      <c r="J4" s="939"/>
    </row>
    <row r="5" spans="1:11" ht="43.5" customHeight="1" x14ac:dyDescent="0.15">
      <c r="A5" s="939"/>
      <c r="B5" s="940" t="s">
        <v>867</v>
      </c>
      <c r="C5" s="2931"/>
      <c r="D5" s="2932"/>
      <c r="E5" s="2932"/>
      <c r="F5" s="2932"/>
      <c r="G5" s="2932"/>
      <c r="H5" s="2932"/>
      <c r="I5" s="2932"/>
      <c r="J5" s="2933"/>
    </row>
    <row r="6" spans="1:11" ht="43.5" customHeight="1" x14ac:dyDescent="0.15">
      <c r="A6" s="937"/>
      <c r="B6" s="941" t="s">
        <v>54</v>
      </c>
      <c r="C6" s="2934" t="s">
        <v>726</v>
      </c>
      <c r="D6" s="2934"/>
      <c r="E6" s="2934"/>
      <c r="F6" s="2934"/>
      <c r="G6" s="2934"/>
      <c r="H6" s="2934"/>
      <c r="I6" s="2934"/>
      <c r="J6" s="2934"/>
      <c r="K6" s="942"/>
    </row>
    <row r="7" spans="1:11" ht="18.75" customHeight="1" x14ac:dyDescent="0.15">
      <c r="A7" s="937"/>
      <c r="B7" s="2935" t="s">
        <v>866</v>
      </c>
      <c r="C7" s="2937" t="s">
        <v>865</v>
      </c>
      <c r="D7" s="2934"/>
      <c r="E7" s="2934"/>
      <c r="F7" s="2934"/>
      <c r="G7" s="2938"/>
      <c r="H7" s="2931" t="s">
        <v>864</v>
      </c>
      <c r="I7" s="2932"/>
      <c r="J7" s="2933"/>
      <c r="K7" s="942"/>
    </row>
    <row r="8" spans="1:11" ht="43.5" customHeight="1" x14ac:dyDescent="0.15">
      <c r="A8" s="937"/>
      <c r="B8" s="2936"/>
      <c r="C8" s="2939"/>
      <c r="D8" s="2940"/>
      <c r="E8" s="2940"/>
      <c r="F8" s="2940"/>
      <c r="G8" s="2941"/>
      <c r="H8" s="2931"/>
      <c r="I8" s="2932"/>
      <c r="J8" s="2933"/>
      <c r="K8" s="942"/>
    </row>
    <row r="9" spans="1:11" ht="19.5" customHeight="1" x14ac:dyDescent="0.15">
      <c r="A9" s="937"/>
      <c r="B9" s="2958" t="s">
        <v>863</v>
      </c>
      <c r="C9" s="2937" t="s">
        <v>862</v>
      </c>
      <c r="D9" s="2934"/>
      <c r="E9" s="2934"/>
      <c r="F9" s="2934"/>
      <c r="G9" s="2934"/>
      <c r="H9" s="2934"/>
      <c r="I9" s="2934"/>
      <c r="J9" s="2934"/>
      <c r="K9" s="942"/>
    </row>
    <row r="10" spans="1:11" ht="40.5" customHeight="1" x14ac:dyDescent="0.15">
      <c r="A10" s="937"/>
      <c r="B10" s="2959"/>
      <c r="C10" s="943" t="s">
        <v>154</v>
      </c>
      <c r="D10" s="943" t="s">
        <v>79</v>
      </c>
      <c r="E10" s="2942" t="s">
        <v>860</v>
      </c>
      <c r="F10" s="2942"/>
      <c r="G10" s="2942"/>
      <c r="H10" s="2943" t="s">
        <v>833</v>
      </c>
      <c r="I10" s="2943"/>
      <c r="J10" s="944" t="s">
        <v>832</v>
      </c>
    </row>
    <row r="11" spans="1:11" ht="19.5" customHeight="1" x14ac:dyDescent="0.15">
      <c r="A11" s="937"/>
      <c r="B11" s="2959"/>
      <c r="C11" s="945"/>
      <c r="D11" s="945"/>
      <c r="E11" s="2942"/>
      <c r="F11" s="2942"/>
      <c r="G11" s="2942"/>
      <c r="H11" s="946"/>
      <c r="I11" s="947" t="s">
        <v>831</v>
      </c>
      <c r="J11" s="946"/>
    </row>
    <row r="12" spans="1:11" ht="19.5" customHeight="1" x14ac:dyDescent="0.15">
      <c r="A12" s="937"/>
      <c r="B12" s="2959"/>
      <c r="C12" s="945"/>
      <c r="D12" s="945"/>
      <c r="E12" s="2942"/>
      <c r="F12" s="2942"/>
      <c r="G12" s="2942"/>
      <c r="H12" s="946"/>
      <c r="I12" s="947" t="s">
        <v>831</v>
      </c>
      <c r="J12" s="946"/>
    </row>
    <row r="13" spans="1:11" ht="19.5" customHeight="1" x14ac:dyDescent="0.15">
      <c r="A13" s="937"/>
      <c r="B13" s="2959"/>
      <c r="C13" s="945"/>
      <c r="D13" s="945"/>
      <c r="E13" s="2942"/>
      <c r="F13" s="2942"/>
      <c r="G13" s="2942"/>
      <c r="H13" s="946"/>
      <c r="I13" s="947" t="s">
        <v>831</v>
      </c>
      <c r="J13" s="946"/>
    </row>
    <row r="14" spans="1:11" ht="19.5" customHeight="1" x14ac:dyDescent="0.15">
      <c r="A14" s="937"/>
      <c r="B14" s="2959"/>
      <c r="C14" s="2939" t="s">
        <v>861</v>
      </c>
      <c r="D14" s="2940"/>
      <c r="E14" s="2940"/>
      <c r="F14" s="2940"/>
      <c r="G14" s="2940"/>
      <c r="H14" s="2940"/>
      <c r="I14" s="2940"/>
      <c r="J14" s="2941"/>
    </row>
    <row r="15" spans="1:11" ht="40.5" customHeight="1" x14ac:dyDescent="0.15">
      <c r="A15" s="937"/>
      <c r="B15" s="2959"/>
      <c r="C15" s="943" t="s">
        <v>154</v>
      </c>
      <c r="D15" s="943" t="s">
        <v>79</v>
      </c>
      <c r="E15" s="2942" t="s">
        <v>860</v>
      </c>
      <c r="F15" s="2942"/>
      <c r="G15" s="2942"/>
      <c r="H15" s="2943" t="s">
        <v>833</v>
      </c>
      <c r="I15" s="2943"/>
      <c r="J15" s="944" t="s">
        <v>832</v>
      </c>
    </row>
    <row r="16" spans="1:11" ht="19.5" customHeight="1" x14ac:dyDescent="0.15">
      <c r="A16" s="937"/>
      <c r="B16" s="2959"/>
      <c r="C16" s="945"/>
      <c r="D16" s="945"/>
      <c r="E16" s="2942"/>
      <c r="F16" s="2942"/>
      <c r="G16" s="2942"/>
      <c r="H16" s="946"/>
      <c r="I16" s="947" t="s">
        <v>831</v>
      </c>
      <c r="J16" s="946"/>
      <c r="K16" s="942"/>
    </row>
    <row r="17" spans="1:12" ht="19.5" customHeight="1" x14ac:dyDescent="0.15">
      <c r="A17" s="937"/>
      <c r="B17" s="2959"/>
      <c r="C17" s="945"/>
      <c r="D17" s="945"/>
      <c r="E17" s="2942"/>
      <c r="F17" s="2942"/>
      <c r="G17" s="2942"/>
      <c r="H17" s="946"/>
      <c r="I17" s="947" t="s">
        <v>831</v>
      </c>
      <c r="J17" s="946"/>
    </row>
    <row r="18" spans="1:12" ht="19.5" customHeight="1" x14ac:dyDescent="0.15">
      <c r="A18" s="937"/>
      <c r="B18" s="2960"/>
      <c r="C18" s="945"/>
      <c r="D18" s="945"/>
      <c r="E18" s="2942"/>
      <c r="F18" s="2942"/>
      <c r="G18" s="2942"/>
      <c r="H18" s="946"/>
      <c r="I18" s="947" t="s">
        <v>831</v>
      </c>
      <c r="J18" s="946"/>
    </row>
    <row r="19" spans="1:12" ht="19.5" customHeight="1" x14ac:dyDescent="0.15">
      <c r="A19" s="937"/>
      <c r="B19" s="2947" t="s">
        <v>859</v>
      </c>
      <c r="C19" s="2949" t="s">
        <v>858</v>
      </c>
      <c r="D19" s="2950"/>
      <c r="E19" s="2950"/>
      <c r="F19" s="2950"/>
      <c r="G19" s="2951"/>
      <c r="H19" s="2931" t="s">
        <v>857</v>
      </c>
      <c r="I19" s="2932"/>
      <c r="J19" s="2933"/>
    </row>
    <row r="20" spans="1:12" ht="27.75" customHeight="1" x14ac:dyDescent="0.15">
      <c r="A20" s="937"/>
      <c r="B20" s="2948"/>
      <c r="C20" s="2952"/>
      <c r="D20" s="2953"/>
      <c r="E20" s="2953"/>
      <c r="F20" s="2953"/>
      <c r="G20" s="2954"/>
      <c r="H20" s="2955"/>
      <c r="I20" s="2956"/>
      <c r="J20" s="2957"/>
    </row>
    <row r="21" spans="1:12" ht="6" customHeight="1" x14ac:dyDescent="0.15">
      <c r="A21" s="937"/>
      <c r="B21" s="937"/>
      <c r="C21" s="937"/>
      <c r="D21" s="937"/>
      <c r="E21" s="937"/>
      <c r="F21" s="937"/>
      <c r="G21" s="937"/>
      <c r="H21" s="937"/>
      <c r="I21" s="937"/>
      <c r="J21" s="937"/>
    </row>
    <row r="22" spans="1:12" ht="16.5" customHeight="1" x14ac:dyDescent="0.15">
      <c r="A22" s="937"/>
      <c r="B22" s="937" t="s">
        <v>151</v>
      </c>
      <c r="C22" s="937"/>
      <c r="D22" s="937"/>
      <c r="E22" s="937"/>
      <c r="F22" s="937"/>
      <c r="G22" s="937"/>
      <c r="H22" s="937"/>
      <c r="I22" s="937"/>
      <c r="J22" s="937"/>
      <c r="K22" s="877"/>
      <c r="L22" s="877"/>
    </row>
    <row r="23" spans="1:12" ht="57" customHeight="1" x14ac:dyDescent="0.15">
      <c r="A23" s="937"/>
      <c r="B23" s="2944" t="s">
        <v>856</v>
      </c>
      <c r="C23" s="2944"/>
      <c r="D23" s="2944"/>
      <c r="E23" s="2944"/>
      <c r="F23" s="2944"/>
      <c r="G23" s="2944"/>
      <c r="H23" s="2944"/>
      <c r="I23" s="2944"/>
      <c r="J23" s="2944"/>
      <c r="K23" s="877"/>
      <c r="L23" s="877"/>
    </row>
    <row r="24" spans="1:12" ht="36" customHeight="1" x14ac:dyDescent="0.15">
      <c r="A24" s="937"/>
      <c r="B24" s="2944" t="s">
        <v>855</v>
      </c>
      <c r="C24" s="2944"/>
      <c r="D24" s="2944"/>
      <c r="E24" s="2944"/>
      <c r="F24" s="2944"/>
      <c r="G24" s="2944"/>
      <c r="H24" s="2944"/>
      <c r="I24" s="2944"/>
      <c r="J24" s="2944"/>
      <c r="K24" s="877"/>
      <c r="L24" s="877"/>
    </row>
    <row r="25" spans="1:12" ht="30" customHeight="1" x14ac:dyDescent="0.15">
      <c r="A25" s="937"/>
      <c r="B25" s="2945" t="s">
        <v>854</v>
      </c>
      <c r="C25" s="2945"/>
      <c r="D25" s="2945"/>
      <c r="E25" s="2945"/>
      <c r="F25" s="2945"/>
      <c r="G25" s="2945"/>
      <c r="H25" s="2945"/>
      <c r="I25" s="2945"/>
      <c r="J25" s="2945"/>
      <c r="K25" s="877"/>
      <c r="L25" s="877"/>
    </row>
    <row r="26" spans="1:12" ht="7.5" customHeight="1" x14ac:dyDescent="0.15">
      <c r="B26" s="2946"/>
      <c r="C26" s="2946"/>
      <c r="D26" s="2946"/>
      <c r="E26" s="2946"/>
      <c r="F26" s="2946"/>
      <c r="G26" s="2946"/>
      <c r="H26" s="2946"/>
      <c r="I26" s="2946"/>
      <c r="J26" s="2946"/>
    </row>
    <row r="27" spans="1:12" x14ac:dyDescent="0.15">
      <c r="B27" s="877"/>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9"/>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B39DB-8852-49B1-B35D-7404E29BC3C6}">
  <dimension ref="A1:L25"/>
  <sheetViews>
    <sheetView view="pageBreakPreview" zoomScaleNormal="100" zoomScaleSheetLayoutView="100" workbookViewId="0">
      <selection activeCell="A3" sqref="A3:J3"/>
    </sheetView>
  </sheetViews>
  <sheetFormatPr defaultRowHeight="13.5" x14ac:dyDescent="0.15"/>
  <cols>
    <col min="1" max="1" width="8.5" style="805" customWidth="1"/>
    <col min="2" max="2" width="15.625" style="805" customWidth="1"/>
    <col min="3" max="3" width="9.75" style="805" customWidth="1"/>
    <col min="4" max="4" width="15.25" style="805" customWidth="1"/>
    <col min="5" max="5" width="17.5" style="805" customWidth="1"/>
    <col min="6" max="6" width="12.75" style="805" customWidth="1"/>
    <col min="7" max="7" width="11" style="805" customWidth="1"/>
    <col min="8" max="8" width="5" style="805" customWidth="1"/>
    <col min="9" max="9" width="3.625" style="805" customWidth="1"/>
    <col min="10" max="10" width="8.375" style="805" customWidth="1"/>
    <col min="11" max="11" width="1" style="805" customWidth="1"/>
    <col min="12" max="12" width="2.5" style="805" customWidth="1"/>
    <col min="13" max="259" width="9" style="805"/>
    <col min="260" max="260" width="1.125" style="805" customWidth="1"/>
    <col min="261" max="262" width="15.625" style="805" customWidth="1"/>
    <col min="263" max="263" width="15.25" style="805" customWidth="1"/>
    <col min="264" max="264" width="17.5" style="805" customWidth="1"/>
    <col min="265" max="265" width="15.125" style="805" customWidth="1"/>
    <col min="266" max="266" width="15.25" style="805" customWidth="1"/>
    <col min="267" max="267" width="3.75" style="805" customWidth="1"/>
    <col min="268" max="268" width="2.5" style="805" customWidth="1"/>
    <col min="269" max="515" width="9" style="805"/>
    <col min="516" max="516" width="1.125" style="805" customWidth="1"/>
    <col min="517" max="518" width="15.625" style="805" customWidth="1"/>
    <col min="519" max="519" width="15.25" style="805" customWidth="1"/>
    <col min="520" max="520" width="17.5" style="805" customWidth="1"/>
    <col min="521" max="521" width="15.125" style="805" customWidth="1"/>
    <col min="522" max="522" width="15.25" style="805" customWidth="1"/>
    <col min="523" max="523" width="3.75" style="805" customWidth="1"/>
    <col min="524" max="524" width="2.5" style="805" customWidth="1"/>
    <col min="525" max="771" width="9" style="805"/>
    <col min="772" max="772" width="1.125" style="805" customWidth="1"/>
    <col min="773" max="774" width="15.625" style="805" customWidth="1"/>
    <col min="775" max="775" width="15.25" style="805" customWidth="1"/>
    <col min="776" max="776" width="17.5" style="805" customWidth="1"/>
    <col min="777" max="777" width="15.125" style="805" customWidth="1"/>
    <col min="778" max="778" width="15.25" style="805" customWidth="1"/>
    <col min="779" max="779" width="3.75" style="805" customWidth="1"/>
    <col min="780" max="780" width="2.5" style="805" customWidth="1"/>
    <col min="781" max="1027" width="9" style="805"/>
    <col min="1028" max="1028" width="1.125" style="805" customWidth="1"/>
    <col min="1029" max="1030" width="15.625" style="805" customWidth="1"/>
    <col min="1031" max="1031" width="15.25" style="805" customWidth="1"/>
    <col min="1032" max="1032" width="17.5" style="805" customWidth="1"/>
    <col min="1033" max="1033" width="15.125" style="805" customWidth="1"/>
    <col min="1034" max="1034" width="15.25" style="805" customWidth="1"/>
    <col min="1035" max="1035" width="3.75" style="805" customWidth="1"/>
    <col min="1036" max="1036" width="2.5" style="805" customWidth="1"/>
    <col min="1037" max="1283" width="9" style="805"/>
    <col min="1284" max="1284" width="1.125" style="805" customWidth="1"/>
    <col min="1285" max="1286" width="15.625" style="805" customWidth="1"/>
    <col min="1287" max="1287" width="15.25" style="805" customWidth="1"/>
    <col min="1288" max="1288" width="17.5" style="805" customWidth="1"/>
    <col min="1289" max="1289" width="15.125" style="805" customWidth="1"/>
    <col min="1290" max="1290" width="15.25" style="805" customWidth="1"/>
    <col min="1291" max="1291" width="3.75" style="805" customWidth="1"/>
    <col min="1292" max="1292" width="2.5" style="805" customWidth="1"/>
    <col min="1293" max="1539" width="9" style="805"/>
    <col min="1540" max="1540" width="1.125" style="805" customWidth="1"/>
    <col min="1541" max="1542" width="15.625" style="805" customWidth="1"/>
    <col min="1543" max="1543" width="15.25" style="805" customWidth="1"/>
    <col min="1544" max="1544" width="17.5" style="805" customWidth="1"/>
    <col min="1545" max="1545" width="15.125" style="805" customWidth="1"/>
    <col min="1546" max="1546" width="15.25" style="805" customWidth="1"/>
    <col min="1547" max="1547" width="3.75" style="805" customWidth="1"/>
    <col min="1548" max="1548" width="2.5" style="805" customWidth="1"/>
    <col min="1549" max="1795" width="9" style="805"/>
    <col min="1796" max="1796" width="1.125" style="805" customWidth="1"/>
    <col min="1797" max="1798" width="15.625" style="805" customWidth="1"/>
    <col min="1799" max="1799" width="15.25" style="805" customWidth="1"/>
    <col min="1800" max="1800" width="17.5" style="805" customWidth="1"/>
    <col min="1801" max="1801" width="15.125" style="805" customWidth="1"/>
    <col min="1802" max="1802" width="15.25" style="805" customWidth="1"/>
    <col min="1803" max="1803" width="3.75" style="805" customWidth="1"/>
    <col min="1804" max="1804" width="2.5" style="805" customWidth="1"/>
    <col min="1805" max="2051" width="9" style="805"/>
    <col min="2052" max="2052" width="1.125" style="805" customWidth="1"/>
    <col min="2053" max="2054" width="15.625" style="805" customWidth="1"/>
    <col min="2055" max="2055" width="15.25" style="805" customWidth="1"/>
    <col min="2056" max="2056" width="17.5" style="805" customWidth="1"/>
    <col min="2057" max="2057" width="15.125" style="805" customWidth="1"/>
    <col min="2058" max="2058" width="15.25" style="805" customWidth="1"/>
    <col min="2059" max="2059" width="3.75" style="805" customWidth="1"/>
    <col min="2060" max="2060" width="2.5" style="805" customWidth="1"/>
    <col min="2061" max="2307" width="9" style="805"/>
    <col min="2308" max="2308" width="1.125" style="805" customWidth="1"/>
    <col min="2309" max="2310" width="15.625" style="805" customWidth="1"/>
    <col min="2311" max="2311" width="15.25" style="805" customWidth="1"/>
    <col min="2312" max="2312" width="17.5" style="805" customWidth="1"/>
    <col min="2313" max="2313" width="15.125" style="805" customWidth="1"/>
    <col min="2314" max="2314" width="15.25" style="805" customWidth="1"/>
    <col min="2315" max="2315" width="3.75" style="805" customWidth="1"/>
    <col min="2316" max="2316" width="2.5" style="805" customWidth="1"/>
    <col min="2317" max="2563" width="9" style="805"/>
    <col min="2564" max="2564" width="1.125" style="805" customWidth="1"/>
    <col min="2565" max="2566" width="15.625" style="805" customWidth="1"/>
    <col min="2567" max="2567" width="15.25" style="805" customWidth="1"/>
    <col min="2568" max="2568" width="17.5" style="805" customWidth="1"/>
    <col min="2569" max="2569" width="15.125" style="805" customWidth="1"/>
    <col min="2570" max="2570" width="15.25" style="805" customWidth="1"/>
    <col min="2571" max="2571" width="3.75" style="805" customWidth="1"/>
    <col min="2572" max="2572" width="2.5" style="805" customWidth="1"/>
    <col min="2573" max="2819" width="9" style="805"/>
    <col min="2820" max="2820" width="1.125" style="805" customWidth="1"/>
    <col min="2821" max="2822" width="15.625" style="805" customWidth="1"/>
    <col min="2823" max="2823" width="15.25" style="805" customWidth="1"/>
    <col min="2824" max="2824" width="17.5" style="805" customWidth="1"/>
    <col min="2825" max="2825" width="15.125" style="805" customWidth="1"/>
    <col min="2826" max="2826" width="15.25" style="805" customWidth="1"/>
    <col min="2827" max="2827" width="3.75" style="805" customWidth="1"/>
    <col min="2828" max="2828" width="2.5" style="805" customWidth="1"/>
    <col min="2829" max="3075" width="9" style="805"/>
    <col min="3076" max="3076" width="1.125" style="805" customWidth="1"/>
    <col min="3077" max="3078" width="15.625" style="805" customWidth="1"/>
    <col min="3079" max="3079" width="15.25" style="805" customWidth="1"/>
    <col min="3080" max="3080" width="17.5" style="805" customWidth="1"/>
    <col min="3081" max="3081" width="15.125" style="805" customWidth="1"/>
    <col min="3082" max="3082" width="15.25" style="805" customWidth="1"/>
    <col min="3083" max="3083" width="3.75" style="805" customWidth="1"/>
    <col min="3084" max="3084" width="2.5" style="805" customWidth="1"/>
    <col min="3085" max="3331" width="9" style="805"/>
    <col min="3332" max="3332" width="1.125" style="805" customWidth="1"/>
    <col min="3333" max="3334" width="15.625" style="805" customWidth="1"/>
    <col min="3335" max="3335" width="15.25" style="805" customWidth="1"/>
    <col min="3336" max="3336" width="17.5" style="805" customWidth="1"/>
    <col min="3337" max="3337" width="15.125" style="805" customWidth="1"/>
    <col min="3338" max="3338" width="15.25" style="805" customWidth="1"/>
    <col min="3339" max="3339" width="3.75" style="805" customWidth="1"/>
    <col min="3340" max="3340" width="2.5" style="805" customWidth="1"/>
    <col min="3341" max="3587" width="9" style="805"/>
    <col min="3588" max="3588" width="1.125" style="805" customWidth="1"/>
    <col min="3589" max="3590" width="15.625" style="805" customWidth="1"/>
    <col min="3591" max="3591" width="15.25" style="805" customWidth="1"/>
    <col min="3592" max="3592" width="17.5" style="805" customWidth="1"/>
    <col min="3593" max="3593" width="15.125" style="805" customWidth="1"/>
    <col min="3594" max="3594" width="15.25" style="805" customWidth="1"/>
    <col min="3595" max="3595" width="3.75" style="805" customWidth="1"/>
    <col min="3596" max="3596" width="2.5" style="805" customWidth="1"/>
    <col min="3597" max="3843" width="9" style="805"/>
    <col min="3844" max="3844" width="1.125" style="805" customWidth="1"/>
    <col min="3845" max="3846" width="15.625" style="805" customWidth="1"/>
    <col min="3847" max="3847" width="15.25" style="805" customWidth="1"/>
    <col min="3848" max="3848" width="17.5" style="805" customWidth="1"/>
    <col min="3849" max="3849" width="15.125" style="805" customWidth="1"/>
    <col min="3850" max="3850" width="15.25" style="805" customWidth="1"/>
    <col min="3851" max="3851" width="3.75" style="805" customWidth="1"/>
    <col min="3852" max="3852" width="2.5" style="805" customWidth="1"/>
    <col min="3853" max="4099" width="9" style="805"/>
    <col min="4100" max="4100" width="1.125" style="805" customWidth="1"/>
    <col min="4101" max="4102" width="15.625" style="805" customWidth="1"/>
    <col min="4103" max="4103" width="15.25" style="805" customWidth="1"/>
    <col min="4104" max="4104" width="17.5" style="805" customWidth="1"/>
    <col min="4105" max="4105" width="15.125" style="805" customWidth="1"/>
    <col min="4106" max="4106" width="15.25" style="805" customWidth="1"/>
    <col min="4107" max="4107" width="3.75" style="805" customWidth="1"/>
    <col min="4108" max="4108" width="2.5" style="805" customWidth="1"/>
    <col min="4109" max="4355" width="9" style="805"/>
    <col min="4356" max="4356" width="1.125" style="805" customWidth="1"/>
    <col min="4357" max="4358" width="15.625" style="805" customWidth="1"/>
    <col min="4359" max="4359" width="15.25" style="805" customWidth="1"/>
    <col min="4360" max="4360" width="17.5" style="805" customWidth="1"/>
    <col min="4361" max="4361" width="15.125" style="805" customWidth="1"/>
    <col min="4362" max="4362" width="15.25" style="805" customWidth="1"/>
    <col min="4363" max="4363" width="3.75" style="805" customWidth="1"/>
    <col min="4364" max="4364" width="2.5" style="805" customWidth="1"/>
    <col min="4365" max="4611" width="9" style="805"/>
    <col min="4612" max="4612" width="1.125" style="805" customWidth="1"/>
    <col min="4613" max="4614" width="15.625" style="805" customWidth="1"/>
    <col min="4615" max="4615" width="15.25" style="805" customWidth="1"/>
    <col min="4616" max="4616" width="17.5" style="805" customWidth="1"/>
    <col min="4617" max="4617" width="15.125" style="805" customWidth="1"/>
    <col min="4618" max="4618" width="15.25" style="805" customWidth="1"/>
    <col min="4619" max="4619" width="3.75" style="805" customWidth="1"/>
    <col min="4620" max="4620" width="2.5" style="805" customWidth="1"/>
    <col min="4621" max="4867" width="9" style="805"/>
    <col min="4868" max="4868" width="1.125" style="805" customWidth="1"/>
    <col min="4869" max="4870" width="15.625" style="805" customWidth="1"/>
    <col min="4871" max="4871" width="15.25" style="805" customWidth="1"/>
    <col min="4872" max="4872" width="17.5" style="805" customWidth="1"/>
    <col min="4873" max="4873" width="15.125" style="805" customWidth="1"/>
    <col min="4874" max="4874" width="15.25" style="805" customWidth="1"/>
    <col min="4875" max="4875" width="3.75" style="805" customWidth="1"/>
    <col min="4876" max="4876" width="2.5" style="805" customWidth="1"/>
    <col min="4877" max="5123" width="9" style="805"/>
    <col min="5124" max="5124" width="1.125" style="805" customWidth="1"/>
    <col min="5125" max="5126" width="15.625" style="805" customWidth="1"/>
    <col min="5127" max="5127" width="15.25" style="805" customWidth="1"/>
    <col min="5128" max="5128" width="17.5" style="805" customWidth="1"/>
    <col min="5129" max="5129" width="15.125" style="805" customWidth="1"/>
    <col min="5130" max="5130" width="15.25" style="805" customWidth="1"/>
    <col min="5131" max="5131" width="3.75" style="805" customWidth="1"/>
    <col min="5132" max="5132" width="2.5" style="805" customWidth="1"/>
    <col min="5133" max="5379" width="9" style="805"/>
    <col min="5380" max="5380" width="1.125" style="805" customWidth="1"/>
    <col min="5381" max="5382" width="15.625" style="805" customWidth="1"/>
    <col min="5383" max="5383" width="15.25" style="805" customWidth="1"/>
    <col min="5384" max="5384" width="17.5" style="805" customWidth="1"/>
    <col min="5385" max="5385" width="15.125" style="805" customWidth="1"/>
    <col min="5386" max="5386" width="15.25" style="805" customWidth="1"/>
    <col min="5387" max="5387" width="3.75" style="805" customWidth="1"/>
    <col min="5388" max="5388" width="2.5" style="805" customWidth="1"/>
    <col min="5389" max="5635" width="9" style="805"/>
    <col min="5636" max="5636" width="1.125" style="805" customWidth="1"/>
    <col min="5637" max="5638" width="15.625" style="805" customWidth="1"/>
    <col min="5639" max="5639" width="15.25" style="805" customWidth="1"/>
    <col min="5640" max="5640" width="17.5" style="805" customWidth="1"/>
    <col min="5641" max="5641" width="15.125" style="805" customWidth="1"/>
    <col min="5642" max="5642" width="15.25" style="805" customWidth="1"/>
    <col min="5643" max="5643" width="3.75" style="805" customWidth="1"/>
    <col min="5644" max="5644" width="2.5" style="805" customWidth="1"/>
    <col min="5645" max="5891" width="9" style="805"/>
    <col min="5892" max="5892" width="1.125" style="805" customWidth="1"/>
    <col min="5893" max="5894" width="15.625" style="805" customWidth="1"/>
    <col min="5895" max="5895" width="15.25" style="805" customWidth="1"/>
    <col min="5896" max="5896" width="17.5" style="805" customWidth="1"/>
    <col min="5897" max="5897" width="15.125" style="805" customWidth="1"/>
    <col min="5898" max="5898" width="15.25" style="805" customWidth="1"/>
    <col min="5899" max="5899" width="3.75" style="805" customWidth="1"/>
    <col min="5900" max="5900" width="2.5" style="805" customWidth="1"/>
    <col min="5901" max="6147" width="9" style="805"/>
    <col min="6148" max="6148" width="1.125" style="805" customWidth="1"/>
    <col min="6149" max="6150" width="15.625" style="805" customWidth="1"/>
    <col min="6151" max="6151" width="15.25" style="805" customWidth="1"/>
    <col min="6152" max="6152" width="17.5" style="805" customWidth="1"/>
    <col min="6153" max="6153" width="15.125" style="805" customWidth="1"/>
    <col min="6154" max="6154" width="15.25" style="805" customWidth="1"/>
    <col min="6155" max="6155" width="3.75" style="805" customWidth="1"/>
    <col min="6156" max="6156" width="2.5" style="805" customWidth="1"/>
    <col min="6157" max="6403" width="9" style="805"/>
    <col min="6404" max="6404" width="1.125" style="805" customWidth="1"/>
    <col min="6405" max="6406" width="15.625" style="805" customWidth="1"/>
    <col min="6407" max="6407" width="15.25" style="805" customWidth="1"/>
    <col min="6408" max="6408" width="17.5" style="805" customWidth="1"/>
    <col min="6409" max="6409" width="15.125" style="805" customWidth="1"/>
    <col min="6410" max="6410" width="15.25" style="805" customWidth="1"/>
    <col min="6411" max="6411" width="3.75" style="805" customWidth="1"/>
    <col min="6412" max="6412" width="2.5" style="805" customWidth="1"/>
    <col min="6413" max="6659" width="9" style="805"/>
    <col min="6660" max="6660" width="1.125" style="805" customWidth="1"/>
    <col min="6661" max="6662" width="15.625" style="805" customWidth="1"/>
    <col min="6663" max="6663" width="15.25" style="805" customWidth="1"/>
    <col min="6664" max="6664" width="17.5" style="805" customWidth="1"/>
    <col min="6665" max="6665" width="15.125" style="805" customWidth="1"/>
    <col min="6666" max="6666" width="15.25" style="805" customWidth="1"/>
    <col min="6667" max="6667" width="3.75" style="805" customWidth="1"/>
    <col min="6668" max="6668" width="2.5" style="805" customWidth="1"/>
    <col min="6669" max="6915" width="9" style="805"/>
    <col min="6916" max="6916" width="1.125" style="805" customWidth="1"/>
    <col min="6917" max="6918" width="15.625" style="805" customWidth="1"/>
    <col min="6919" max="6919" width="15.25" style="805" customWidth="1"/>
    <col min="6920" max="6920" width="17.5" style="805" customWidth="1"/>
    <col min="6921" max="6921" width="15.125" style="805" customWidth="1"/>
    <col min="6922" max="6922" width="15.25" style="805" customWidth="1"/>
    <col min="6923" max="6923" width="3.75" style="805" customWidth="1"/>
    <col min="6924" max="6924" width="2.5" style="805" customWidth="1"/>
    <col min="6925" max="7171" width="9" style="805"/>
    <col min="7172" max="7172" width="1.125" style="805" customWidth="1"/>
    <col min="7173" max="7174" width="15.625" style="805" customWidth="1"/>
    <col min="7175" max="7175" width="15.25" style="805" customWidth="1"/>
    <col min="7176" max="7176" width="17.5" style="805" customWidth="1"/>
    <col min="7177" max="7177" width="15.125" style="805" customWidth="1"/>
    <col min="7178" max="7178" width="15.25" style="805" customWidth="1"/>
    <col min="7179" max="7179" width="3.75" style="805" customWidth="1"/>
    <col min="7180" max="7180" width="2.5" style="805" customWidth="1"/>
    <col min="7181" max="7427" width="9" style="805"/>
    <col min="7428" max="7428" width="1.125" style="805" customWidth="1"/>
    <col min="7429" max="7430" width="15.625" style="805" customWidth="1"/>
    <col min="7431" max="7431" width="15.25" style="805" customWidth="1"/>
    <col min="7432" max="7432" width="17.5" style="805" customWidth="1"/>
    <col min="7433" max="7433" width="15.125" style="805" customWidth="1"/>
    <col min="7434" max="7434" width="15.25" style="805" customWidth="1"/>
    <col min="7435" max="7435" width="3.75" style="805" customWidth="1"/>
    <col min="7436" max="7436" width="2.5" style="805" customWidth="1"/>
    <col min="7437" max="7683" width="9" style="805"/>
    <col min="7684" max="7684" width="1.125" style="805" customWidth="1"/>
    <col min="7685" max="7686" width="15.625" style="805" customWidth="1"/>
    <col min="7687" max="7687" width="15.25" style="805" customWidth="1"/>
    <col min="7688" max="7688" width="17.5" style="805" customWidth="1"/>
    <col min="7689" max="7689" width="15.125" style="805" customWidth="1"/>
    <col min="7690" max="7690" width="15.25" style="805" customWidth="1"/>
    <col min="7691" max="7691" width="3.75" style="805" customWidth="1"/>
    <col min="7692" max="7692" width="2.5" style="805" customWidth="1"/>
    <col min="7693" max="7939" width="9" style="805"/>
    <col min="7940" max="7940" width="1.125" style="805" customWidth="1"/>
    <col min="7941" max="7942" width="15.625" style="805" customWidth="1"/>
    <col min="7943" max="7943" width="15.25" style="805" customWidth="1"/>
    <col min="7944" max="7944" width="17.5" style="805" customWidth="1"/>
    <col min="7945" max="7945" width="15.125" style="805" customWidth="1"/>
    <col min="7946" max="7946" width="15.25" style="805" customWidth="1"/>
    <col min="7947" max="7947" width="3.75" style="805" customWidth="1"/>
    <col min="7948" max="7948" width="2.5" style="805" customWidth="1"/>
    <col min="7949" max="8195" width="9" style="805"/>
    <col min="8196" max="8196" width="1.125" style="805" customWidth="1"/>
    <col min="8197" max="8198" width="15.625" style="805" customWidth="1"/>
    <col min="8199" max="8199" width="15.25" style="805" customWidth="1"/>
    <col min="8200" max="8200" width="17.5" style="805" customWidth="1"/>
    <col min="8201" max="8201" width="15.125" style="805" customWidth="1"/>
    <col min="8202" max="8202" width="15.25" style="805" customWidth="1"/>
    <col min="8203" max="8203" width="3.75" style="805" customWidth="1"/>
    <col min="8204" max="8204" width="2.5" style="805" customWidth="1"/>
    <col min="8205" max="8451" width="9" style="805"/>
    <col min="8452" max="8452" width="1.125" style="805" customWidth="1"/>
    <col min="8453" max="8454" width="15.625" style="805" customWidth="1"/>
    <col min="8455" max="8455" width="15.25" style="805" customWidth="1"/>
    <col min="8456" max="8456" width="17.5" style="805" customWidth="1"/>
    <col min="8457" max="8457" width="15.125" style="805" customWidth="1"/>
    <col min="8458" max="8458" width="15.25" style="805" customWidth="1"/>
    <col min="8459" max="8459" width="3.75" style="805" customWidth="1"/>
    <col min="8460" max="8460" width="2.5" style="805" customWidth="1"/>
    <col min="8461" max="8707" width="9" style="805"/>
    <col min="8708" max="8708" width="1.125" style="805" customWidth="1"/>
    <col min="8709" max="8710" width="15.625" style="805" customWidth="1"/>
    <col min="8711" max="8711" width="15.25" style="805" customWidth="1"/>
    <col min="8712" max="8712" width="17.5" style="805" customWidth="1"/>
    <col min="8713" max="8713" width="15.125" style="805" customWidth="1"/>
    <col min="8714" max="8714" width="15.25" style="805" customWidth="1"/>
    <col min="8715" max="8715" width="3.75" style="805" customWidth="1"/>
    <col min="8716" max="8716" width="2.5" style="805" customWidth="1"/>
    <col min="8717" max="8963" width="9" style="805"/>
    <col min="8964" max="8964" width="1.125" style="805" customWidth="1"/>
    <col min="8965" max="8966" width="15.625" style="805" customWidth="1"/>
    <col min="8967" max="8967" width="15.25" style="805" customWidth="1"/>
    <col min="8968" max="8968" width="17.5" style="805" customWidth="1"/>
    <col min="8969" max="8969" width="15.125" style="805" customWidth="1"/>
    <col min="8970" max="8970" width="15.25" style="805" customWidth="1"/>
    <col min="8971" max="8971" width="3.75" style="805" customWidth="1"/>
    <col min="8972" max="8972" width="2.5" style="805" customWidth="1"/>
    <col min="8973" max="9219" width="9" style="805"/>
    <col min="9220" max="9220" width="1.125" style="805" customWidth="1"/>
    <col min="9221" max="9222" width="15.625" style="805" customWidth="1"/>
    <col min="9223" max="9223" width="15.25" style="805" customWidth="1"/>
    <col min="9224" max="9224" width="17.5" style="805" customWidth="1"/>
    <col min="9225" max="9225" width="15.125" style="805" customWidth="1"/>
    <col min="9226" max="9226" width="15.25" style="805" customWidth="1"/>
    <col min="9227" max="9227" width="3.75" style="805" customWidth="1"/>
    <col min="9228" max="9228" width="2.5" style="805" customWidth="1"/>
    <col min="9229" max="9475" width="9" style="805"/>
    <col min="9476" max="9476" width="1.125" style="805" customWidth="1"/>
    <col min="9477" max="9478" width="15.625" style="805" customWidth="1"/>
    <col min="9479" max="9479" width="15.25" style="805" customWidth="1"/>
    <col min="9480" max="9480" width="17.5" style="805" customWidth="1"/>
    <col min="9481" max="9481" width="15.125" style="805" customWidth="1"/>
    <col min="9482" max="9482" width="15.25" style="805" customWidth="1"/>
    <col min="9483" max="9483" width="3.75" style="805" customWidth="1"/>
    <col min="9484" max="9484" width="2.5" style="805" customWidth="1"/>
    <col min="9485" max="9731" width="9" style="805"/>
    <col min="9732" max="9732" width="1.125" style="805" customWidth="1"/>
    <col min="9733" max="9734" width="15.625" style="805" customWidth="1"/>
    <col min="9735" max="9735" width="15.25" style="805" customWidth="1"/>
    <col min="9736" max="9736" width="17.5" style="805" customWidth="1"/>
    <col min="9737" max="9737" width="15.125" style="805" customWidth="1"/>
    <col min="9738" max="9738" width="15.25" style="805" customWidth="1"/>
    <col min="9739" max="9739" width="3.75" style="805" customWidth="1"/>
    <col min="9740" max="9740" width="2.5" style="805" customWidth="1"/>
    <col min="9741" max="9987" width="9" style="805"/>
    <col min="9988" max="9988" width="1.125" style="805" customWidth="1"/>
    <col min="9989" max="9990" width="15.625" style="805" customWidth="1"/>
    <col min="9991" max="9991" width="15.25" style="805" customWidth="1"/>
    <col min="9992" max="9992" width="17.5" style="805" customWidth="1"/>
    <col min="9993" max="9993" width="15.125" style="805" customWidth="1"/>
    <col min="9994" max="9994" width="15.25" style="805" customWidth="1"/>
    <col min="9995" max="9995" width="3.75" style="805" customWidth="1"/>
    <col min="9996" max="9996" width="2.5" style="805" customWidth="1"/>
    <col min="9997" max="10243" width="9" style="805"/>
    <col min="10244" max="10244" width="1.125" style="805" customWidth="1"/>
    <col min="10245" max="10246" width="15.625" style="805" customWidth="1"/>
    <col min="10247" max="10247" width="15.25" style="805" customWidth="1"/>
    <col min="10248" max="10248" width="17.5" style="805" customWidth="1"/>
    <col min="10249" max="10249" width="15.125" style="805" customWidth="1"/>
    <col min="10250" max="10250" width="15.25" style="805" customWidth="1"/>
    <col min="10251" max="10251" width="3.75" style="805" customWidth="1"/>
    <col min="10252" max="10252" width="2.5" style="805" customWidth="1"/>
    <col min="10253" max="10499" width="9" style="805"/>
    <col min="10500" max="10500" width="1.125" style="805" customWidth="1"/>
    <col min="10501" max="10502" width="15.625" style="805" customWidth="1"/>
    <col min="10503" max="10503" width="15.25" style="805" customWidth="1"/>
    <col min="10504" max="10504" width="17.5" style="805" customWidth="1"/>
    <col min="10505" max="10505" width="15.125" style="805" customWidth="1"/>
    <col min="10506" max="10506" width="15.25" style="805" customWidth="1"/>
    <col min="10507" max="10507" width="3.75" style="805" customWidth="1"/>
    <col min="10508" max="10508" width="2.5" style="805" customWidth="1"/>
    <col min="10509" max="10755" width="9" style="805"/>
    <col min="10756" max="10756" width="1.125" style="805" customWidth="1"/>
    <col min="10757" max="10758" width="15.625" style="805" customWidth="1"/>
    <col min="10759" max="10759" width="15.25" style="805" customWidth="1"/>
    <col min="10760" max="10760" width="17.5" style="805" customWidth="1"/>
    <col min="10761" max="10761" width="15.125" style="805" customWidth="1"/>
    <col min="10762" max="10762" width="15.25" style="805" customWidth="1"/>
    <col min="10763" max="10763" width="3.75" style="805" customWidth="1"/>
    <col min="10764" max="10764" width="2.5" style="805" customWidth="1"/>
    <col min="10765" max="11011" width="9" style="805"/>
    <col min="11012" max="11012" width="1.125" style="805" customWidth="1"/>
    <col min="11013" max="11014" width="15.625" style="805" customWidth="1"/>
    <col min="11015" max="11015" width="15.25" style="805" customWidth="1"/>
    <col min="11016" max="11016" width="17.5" style="805" customWidth="1"/>
    <col min="11017" max="11017" width="15.125" style="805" customWidth="1"/>
    <col min="11018" max="11018" width="15.25" style="805" customWidth="1"/>
    <col min="11019" max="11019" width="3.75" style="805" customWidth="1"/>
    <col min="11020" max="11020" width="2.5" style="805" customWidth="1"/>
    <col min="11021" max="11267" width="9" style="805"/>
    <col min="11268" max="11268" width="1.125" style="805" customWidth="1"/>
    <col min="11269" max="11270" width="15.625" style="805" customWidth="1"/>
    <col min="11271" max="11271" width="15.25" style="805" customWidth="1"/>
    <col min="11272" max="11272" width="17.5" style="805" customWidth="1"/>
    <col min="11273" max="11273" width="15.125" style="805" customWidth="1"/>
    <col min="11274" max="11274" width="15.25" style="805" customWidth="1"/>
    <col min="11275" max="11275" width="3.75" style="805" customWidth="1"/>
    <col min="11276" max="11276" width="2.5" style="805" customWidth="1"/>
    <col min="11277" max="11523" width="9" style="805"/>
    <col min="11524" max="11524" width="1.125" style="805" customWidth="1"/>
    <col min="11525" max="11526" width="15.625" style="805" customWidth="1"/>
    <col min="11527" max="11527" width="15.25" style="805" customWidth="1"/>
    <col min="11528" max="11528" width="17.5" style="805" customWidth="1"/>
    <col min="11529" max="11529" width="15.125" style="805" customWidth="1"/>
    <col min="11530" max="11530" width="15.25" style="805" customWidth="1"/>
    <col min="11531" max="11531" width="3.75" style="805" customWidth="1"/>
    <col min="11532" max="11532" width="2.5" style="805" customWidth="1"/>
    <col min="11533" max="11779" width="9" style="805"/>
    <col min="11780" max="11780" width="1.125" style="805" customWidth="1"/>
    <col min="11781" max="11782" width="15.625" style="805" customWidth="1"/>
    <col min="11783" max="11783" width="15.25" style="805" customWidth="1"/>
    <col min="11784" max="11784" width="17.5" style="805" customWidth="1"/>
    <col min="11785" max="11785" width="15.125" style="805" customWidth="1"/>
    <col min="11786" max="11786" width="15.25" style="805" customWidth="1"/>
    <col min="11787" max="11787" width="3.75" style="805" customWidth="1"/>
    <col min="11788" max="11788" width="2.5" style="805" customWidth="1"/>
    <col min="11789" max="12035" width="9" style="805"/>
    <col min="12036" max="12036" width="1.125" style="805" customWidth="1"/>
    <col min="12037" max="12038" width="15.625" style="805" customWidth="1"/>
    <col min="12039" max="12039" width="15.25" style="805" customWidth="1"/>
    <col min="12040" max="12040" width="17.5" style="805" customWidth="1"/>
    <col min="12041" max="12041" width="15.125" style="805" customWidth="1"/>
    <col min="12042" max="12042" width="15.25" style="805" customWidth="1"/>
    <col min="12043" max="12043" width="3.75" style="805" customWidth="1"/>
    <col min="12044" max="12044" width="2.5" style="805" customWidth="1"/>
    <col min="12045" max="12291" width="9" style="805"/>
    <col min="12292" max="12292" width="1.125" style="805" customWidth="1"/>
    <col min="12293" max="12294" width="15.625" style="805" customWidth="1"/>
    <col min="12295" max="12295" width="15.25" style="805" customWidth="1"/>
    <col min="12296" max="12296" width="17.5" style="805" customWidth="1"/>
    <col min="12297" max="12297" width="15.125" style="805" customWidth="1"/>
    <col min="12298" max="12298" width="15.25" style="805" customWidth="1"/>
    <col min="12299" max="12299" width="3.75" style="805" customWidth="1"/>
    <col min="12300" max="12300" width="2.5" style="805" customWidth="1"/>
    <col min="12301" max="12547" width="9" style="805"/>
    <col min="12548" max="12548" width="1.125" style="805" customWidth="1"/>
    <col min="12549" max="12550" width="15.625" style="805" customWidth="1"/>
    <col min="12551" max="12551" width="15.25" style="805" customWidth="1"/>
    <col min="12552" max="12552" width="17.5" style="805" customWidth="1"/>
    <col min="12553" max="12553" width="15.125" style="805" customWidth="1"/>
    <col min="12554" max="12554" width="15.25" style="805" customWidth="1"/>
    <col min="12555" max="12555" width="3.75" style="805" customWidth="1"/>
    <col min="12556" max="12556" width="2.5" style="805" customWidth="1"/>
    <col min="12557" max="12803" width="9" style="805"/>
    <col min="12804" max="12804" width="1.125" style="805" customWidth="1"/>
    <col min="12805" max="12806" width="15.625" style="805" customWidth="1"/>
    <col min="12807" max="12807" width="15.25" style="805" customWidth="1"/>
    <col min="12808" max="12808" width="17.5" style="805" customWidth="1"/>
    <col min="12809" max="12809" width="15.125" style="805" customWidth="1"/>
    <col min="12810" max="12810" width="15.25" style="805" customWidth="1"/>
    <col min="12811" max="12811" width="3.75" style="805" customWidth="1"/>
    <col min="12812" max="12812" width="2.5" style="805" customWidth="1"/>
    <col min="12813" max="13059" width="9" style="805"/>
    <col min="13060" max="13060" width="1.125" style="805" customWidth="1"/>
    <col min="13061" max="13062" width="15.625" style="805" customWidth="1"/>
    <col min="13063" max="13063" width="15.25" style="805" customWidth="1"/>
    <col min="13064" max="13064" width="17.5" style="805" customWidth="1"/>
    <col min="13065" max="13065" width="15.125" style="805" customWidth="1"/>
    <col min="13066" max="13066" width="15.25" style="805" customWidth="1"/>
    <col min="13067" max="13067" width="3.75" style="805" customWidth="1"/>
    <col min="13068" max="13068" width="2.5" style="805" customWidth="1"/>
    <col min="13069" max="13315" width="9" style="805"/>
    <col min="13316" max="13316" width="1.125" style="805" customWidth="1"/>
    <col min="13317" max="13318" width="15.625" style="805" customWidth="1"/>
    <col min="13319" max="13319" width="15.25" style="805" customWidth="1"/>
    <col min="13320" max="13320" width="17.5" style="805" customWidth="1"/>
    <col min="13321" max="13321" width="15.125" style="805" customWidth="1"/>
    <col min="13322" max="13322" width="15.25" style="805" customWidth="1"/>
    <col min="13323" max="13323" width="3.75" style="805" customWidth="1"/>
    <col min="13324" max="13324" width="2.5" style="805" customWidth="1"/>
    <col min="13325" max="13571" width="9" style="805"/>
    <col min="13572" max="13572" width="1.125" style="805" customWidth="1"/>
    <col min="13573" max="13574" width="15.625" style="805" customWidth="1"/>
    <col min="13575" max="13575" width="15.25" style="805" customWidth="1"/>
    <col min="13576" max="13576" width="17.5" style="805" customWidth="1"/>
    <col min="13577" max="13577" width="15.125" style="805" customWidth="1"/>
    <col min="13578" max="13578" width="15.25" style="805" customWidth="1"/>
    <col min="13579" max="13579" width="3.75" style="805" customWidth="1"/>
    <col min="13580" max="13580" width="2.5" style="805" customWidth="1"/>
    <col min="13581" max="13827" width="9" style="805"/>
    <col min="13828" max="13828" width="1.125" style="805" customWidth="1"/>
    <col min="13829" max="13830" width="15.625" style="805" customWidth="1"/>
    <col min="13831" max="13831" width="15.25" style="805" customWidth="1"/>
    <col min="13832" max="13832" width="17.5" style="805" customWidth="1"/>
    <col min="13833" max="13833" width="15.125" style="805" customWidth="1"/>
    <col min="13834" max="13834" width="15.25" style="805" customWidth="1"/>
    <col min="13835" max="13835" width="3.75" style="805" customWidth="1"/>
    <col min="13836" max="13836" width="2.5" style="805" customWidth="1"/>
    <col min="13837" max="14083" width="9" style="805"/>
    <col min="14084" max="14084" width="1.125" style="805" customWidth="1"/>
    <col min="14085" max="14086" width="15.625" style="805" customWidth="1"/>
    <col min="14087" max="14087" width="15.25" style="805" customWidth="1"/>
    <col min="14088" max="14088" width="17.5" style="805" customWidth="1"/>
    <col min="14089" max="14089" width="15.125" style="805" customWidth="1"/>
    <col min="14090" max="14090" width="15.25" style="805" customWidth="1"/>
    <col min="14091" max="14091" width="3.75" style="805" customWidth="1"/>
    <col min="14092" max="14092" width="2.5" style="805" customWidth="1"/>
    <col min="14093" max="14339" width="9" style="805"/>
    <col min="14340" max="14340" width="1.125" style="805" customWidth="1"/>
    <col min="14341" max="14342" width="15.625" style="805" customWidth="1"/>
    <col min="14343" max="14343" width="15.25" style="805" customWidth="1"/>
    <col min="14344" max="14344" width="17.5" style="805" customWidth="1"/>
    <col min="14345" max="14345" width="15.125" style="805" customWidth="1"/>
    <col min="14346" max="14346" width="15.25" style="805" customWidth="1"/>
    <col min="14347" max="14347" width="3.75" style="805" customWidth="1"/>
    <col min="14348" max="14348" width="2.5" style="805" customWidth="1"/>
    <col min="14349" max="14595" width="9" style="805"/>
    <col min="14596" max="14596" width="1.125" style="805" customWidth="1"/>
    <col min="14597" max="14598" width="15.625" style="805" customWidth="1"/>
    <col min="14599" max="14599" width="15.25" style="805" customWidth="1"/>
    <col min="14600" max="14600" width="17.5" style="805" customWidth="1"/>
    <col min="14601" max="14601" width="15.125" style="805" customWidth="1"/>
    <col min="14602" max="14602" width="15.25" style="805" customWidth="1"/>
    <col min="14603" max="14603" width="3.75" style="805" customWidth="1"/>
    <col min="14604" max="14604" width="2.5" style="805" customWidth="1"/>
    <col min="14605" max="14851" width="9" style="805"/>
    <col min="14852" max="14852" width="1.125" style="805" customWidth="1"/>
    <col min="14853" max="14854" width="15.625" style="805" customWidth="1"/>
    <col min="14855" max="14855" width="15.25" style="805" customWidth="1"/>
    <col min="14856" max="14856" width="17.5" style="805" customWidth="1"/>
    <col min="14857" max="14857" width="15.125" style="805" customWidth="1"/>
    <col min="14858" max="14858" width="15.25" style="805" customWidth="1"/>
    <col min="14859" max="14859" width="3.75" style="805" customWidth="1"/>
    <col min="14860" max="14860" width="2.5" style="805" customWidth="1"/>
    <col min="14861" max="15107" width="9" style="805"/>
    <col min="15108" max="15108" width="1.125" style="805" customWidth="1"/>
    <col min="15109" max="15110" width="15.625" style="805" customWidth="1"/>
    <col min="15111" max="15111" width="15.25" style="805" customWidth="1"/>
    <col min="15112" max="15112" width="17.5" style="805" customWidth="1"/>
    <col min="15113" max="15113" width="15.125" style="805" customWidth="1"/>
    <col min="15114" max="15114" width="15.25" style="805" customWidth="1"/>
    <col min="15115" max="15115" width="3.75" style="805" customWidth="1"/>
    <col min="15116" max="15116" width="2.5" style="805" customWidth="1"/>
    <col min="15117" max="15363" width="9" style="805"/>
    <col min="15364" max="15364" width="1.125" style="805" customWidth="1"/>
    <col min="15365" max="15366" width="15.625" style="805" customWidth="1"/>
    <col min="15367" max="15367" width="15.25" style="805" customWidth="1"/>
    <col min="15368" max="15368" width="17.5" style="805" customWidth="1"/>
    <col min="15369" max="15369" width="15.125" style="805" customWidth="1"/>
    <col min="15370" max="15370" width="15.25" style="805" customWidth="1"/>
    <col min="15371" max="15371" width="3.75" style="805" customWidth="1"/>
    <col min="15372" max="15372" width="2.5" style="805" customWidth="1"/>
    <col min="15373" max="15619" width="9" style="805"/>
    <col min="15620" max="15620" width="1.125" style="805" customWidth="1"/>
    <col min="15621" max="15622" width="15.625" style="805" customWidth="1"/>
    <col min="15623" max="15623" width="15.25" style="805" customWidth="1"/>
    <col min="15624" max="15624" width="17.5" style="805" customWidth="1"/>
    <col min="15625" max="15625" width="15.125" style="805" customWidth="1"/>
    <col min="15626" max="15626" width="15.25" style="805" customWidth="1"/>
    <col min="15627" max="15627" width="3.75" style="805" customWidth="1"/>
    <col min="15628" max="15628" width="2.5" style="805" customWidth="1"/>
    <col min="15629" max="15875" width="9" style="805"/>
    <col min="15876" max="15876" width="1.125" style="805" customWidth="1"/>
    <col min="15877" max="15878" width="15.625" style="805" customWidth="1"/>
    <col min="15879" max="15879" width="15.25" style="805" customWidth="1"/>
    <col min="15880" max="15880" width="17.5" style="805" customWidth="1"/>
    <col min="15881" max="15881" width="15.125" style="805" customWidth="1"/>
    <col min="15882" max="15882" width="15.25" style="805" customWidth="1"/>
    <col min="15883" max="15883" width="3.75" style="805" customWidth="1"/>
    <col min="15884" max="15884" width="2.5" style="805" customWidth="1"/>
    <col min="15885" max="16131" width="9" style="805"/>
    <col min="16132" max="16132" width="1.125" style="805" customWidth="1"/>
    <col min="16133" max="16134" width="15.625" style="805" customWidth="1"/>
    <col min="16135" max="16135" width="15.25" style="805" customWidth="1"/>
    <col min="16136" max="16136" width="17.5" style="805" customWidth="1"/>
    <col min="16137" max="16137" width="15.125" style="805" customWidth="1"/>
    <col min="16138" max="16138" width="15.25" style="805" customWidth="1"/>
    <col min="16139" max="16139" width="3.75" style="805" customWidth="1"/>
    <col min="16140" max="16140" width="2.5" style="805" customWidth="1"/>
    <col min="16141" max="16384" width="9" style="805"/>
  </cols>
  <sheetData>
    <row r="1" spans="1:11" ht="20.100000000000001" customHeight="1" x14ac:dyDescent="0.15">
      <c r="A1" s="935"/>
      <c r="B1" s="948" t="s">
        <v>1333</v>
      </c>
      <c r="C1" s="948"/>
      <c r="D1" s="948"/>
      <c r="E1" s="948"/>
      <c r="F1" s="948"/>
      <c r="G1" s="948"/>
      <c r="H1" s="948"/>
      <c r="I1" s="948"/>
      <c r="J1" s="948"/>
    </row>
    <row r="2" spans="1:11" ht="20.100000000000001" customHeight="1" x14ac:dyDescent="0.15">
      <c r="A2" s="935"/>
      <c r="B2" s="936" t="s">
        <v>874</v>
      </c>
      <c r="C2" s="937"/>
      <c r="D2" s="937"/>
      <c r="E2" s="937"/>
      <c r="F2" s="937"/>
      <c r="G2" s="937"/>
      <c r="H2" s="937"/>
      <c r="I2" s="937"/>
      <c r="J2" s="938" t="s">
        <v>610</v>
      </c>
    </row>
    <row r="3" spans="1:11" ht="20.100000000000001" customHeight="1" x14ac:dyDescent="0.15">
      <c r="A3" s="2930" t="s">
        <v>873</v>
      </c>
      <c r="B3" s="2930"/>
      <c r="C3" s="2930"/>
      <c r="D3" s="2930"/>
      <c r="E3" s="2930"/>
      <c r="F3" s="2930"/>
      <c r="G3" s="2930"/>
      <c r="H3" s="2930"/>
      <c r="I3" s="2930"/>
      <c r="J3" s="2930"/>
    </row>
    <row r="4" spans="1:11" ht="20.100000000000001" customHeight="1" x14ac:dyDescent="0.15">
      <c r="A4" s="939"/>
      <c r="B4" s="939"/>
      <c r="C4" s="939"/>
      <c r="D4" s="939"/>
      <c r="E4" s="939"/>
      <c r="F4" s="939"/>
      <c r="G4" s="939"/>
      <c r="H4" s="939"/>
      <c r="I4" s="939"/>
      <c r="J4" s="939"/>
    </row>
    <row r="5" spans="1:11" ht="43.5" customHeight="1" x14ac:dyDescent="0.15">
      <c r="A5" s="939"/>
      <c r="B5" s="949" t="s">
        <v>867</v>
      </c>
      <c r="C5" s="2931"/>
      <c r="D5" s="2932"/>
      <c r="E5" s="2932"/>
      <c r="F5" s="2932"/>
      <c r="G5" s="2932"/>
      <c r="H5" s="2932"/>
      <c r="I5" s="2932"/>
      <c r="J5" s="2933"/>
    </row>
    <row r="6" spans="1:11" ht="43.5" customHeight="1" x14ac:dyDescent="0.15">
      <c r="A6" s="937"/>
      <c r="B6" s="941" t="s">
        <v>54</v>
      </c>
      <c r="C6" s="2934" t="s">
        <v>726</v>
      </c>
      <c r="D6" s="2934"/>
      <c r="E6" s="2934"/>
      <c r="F6" s="2934"/>
      <c r="G6" s="2934"/>
      <c r="H6" s="2934"/>
      <c r="I6" s="2934"/>
      <c r="J6" s="2934"/>
      <c r="K6" s="942"/>
    </row>
    <row r="7" spans="1:11" ht="19.5" customHeight="1" x14ac:dyDescent="0.15">
      <c r="A7" s="937"/>
      <c r="B7" s="2958" t="s">
        <v>872</v>
      </c>
      <c r="C7" s="2937" t="s">
        <v>862</v>
      </c>
      <c r="D7" s="2934"/>
      <c r="E7" s="2934"/>
      <c r="F7" s="2934"/>
      <c r="G7" s="2934"/>
      <c r="H7" s="2934"/>
      <c r="I7" s="2934"/>
      <c r="J7" s="2934"/>
      <c r="K7" s="942"/>
    </row>
    <row r="8" spans="1:11" ht="40.5" customHeight="1" x14ac:dyDescent="0.15">
      <c r="A8" s="937"/>
      <c r="B8" s="2959"/>
      <c r="C8" s="2961" t="s">
        <v>79</v>
      </c>
      <c r="D8" s="2961"/>
      <c r="E8" s="2942" t="s">
        <v>860</v>
      </c>
      <c r="F8" s="2942"/>
      <c r="G8" s="2942"/>
      <c r="H8" s="2943" t="s">
        <v>833</v>
      </c>
      <c r="I8" s="2943"/>
      <c r="J8" s="944" t="s">
        <v>832</v>
      </c>
    </row>
    <row r="9" spans="1:11" ht="19.5" customHeight="1" x14ac:dyDescent="0.15">
      <c r="A9" s="937"/>
      <c r="B9" s="2959"/>
      <c r="C9" s="2961"/>
      <c r="D9" s="2961"/>
      <c r="E9" s="2942"/>
      <c r="F9" s="2942"/>
      <c r="G9" s="2942"/>
      <c r="H9" s="946"/>
      <c r="I9" s="947" t="s">
        <v>831</v>
      </c>
      <c r="J9" s="946"/>
    </row>
    <row r="10" spans="1:11" ht="19.5" customHeight="1" x14ac:dyDescent="0.15">
      <c r="A10" s="937"/>
      <c r="B10" s="2959"/>
      <c r="C10" s="2961"/>
      <c r="D10" s="2961"/>
      <c r="E10" s="2942"/>
      <c r="F10" s="2942"/>
      <c r="G10" s="2942"/>
      <c r="H10" s="946"/>
      <c r="I10" s="947" t="s">
        <v>831</v>
      </c>
      <c r="J10" s="946"/>
    </row>
    <row r="11" spans="1:11" ht="19.5" customHeight="1" x14ac:dyDescent="0.15">
      <c r="A11" s="937"/>
      <c r="B11" s="2959"/>
      <c r="C11" s="2961"/>
      <c r="D11" s="2961"/>
      <c r="E11" s="2942"/>
      <c r="F11" s="2942"/>
      <c r="G11" s="2942"/>
      <c r="H11" s="946"/>
      <c r="I11" s="947" t="s">
        <v>831</v>
      </c>
      <c r="J11" s="946"/>
    </row>
    <row r="12" spans="1:11" ht="19.5" customHeight="1" x14ac:dyDescent="0.15">
      <c r="A12" s="937"/>
      <c r="B12" s="2959"/>
      <c r="C12" s="2939" t="s">
        <v>861</v>
      </c>
      <c r="D12" s="2940"/>
      <c r="E12" s="2940"/>
      <c r="F12" s="2940"/>
      <c r="G12" s="2940"/>
      <c r="H12" s="2940"/>
      <c r="I12" s="2940"/>
      <c r="J12" s="2941"/>
    </row>
    <row r="13" spans="1:11" ht="40.5" customHeight="1" x14ac:dyDescent="0.15">
      <c r="A13" s="937"/>
      <c r="B13" s="2959"/>
      <c r="C13" s="2961" t="s">
        <v>79</v>
      </c>
      <c r="D13" s="2961"/>
      <c r="E13" s="2942" t="s">
        <v>860</v>
      </c>
      <c r="F13" s="2942"/>
      <c r="G13" s="2942"/>
      <c r="H13" s="2943" t="s">
        <v>833</v>
      </c>
      <c r="I13" s="2943"/>
      <c r="J13" s="944" t="s">
        <v>832</v>
      </c>
    </row>
    <row r="14" spans="1:11" ht="19.5" customHeight="1" x14ac:dyDescent="0.15">
      <c r="A14" s="937"/>
      <c r="B14" s="2959"/>
      <c r="C14" s="2961"/>
      <c r="D14" s="2961"/>
      <c r="E14" s="2942"/>
      <c r="F14" s="2942"/>
      <c r="G14" s="2942"/>
      <c r="H14" s="946"/>
      <c r="I14" s="947" t="s">
        <v>831</v>
      </c>
      <c r="J14" s="946"/>
      <c r="K14" s="942"/>
    </row>
    <row r="15" spans="1:11" ht="19.5" customHeight="1" x14ac:dyDescent="0.15">
      <c r="A15" s="937"/>
      <c r="B15" s="2959"/>
      <c r="C15" s="2961"/>
      <c r="D15" s="2961"/>
      <c r="E15" s="2942"/>
      <c r="F15" s="2942"/>
      <c r="G15" s="2942"/>
      <c r="H15" s="946"/>
      <c r="I15" s="947" t="s">
        <v>831</v>
      </c>
      <c r="J15" s="946"/>
    </row>
    <row r="16" spans="1:11" ht="19.5" customHeight="1" x14ac:dyDescent="0.15">
      <c r="A16" s="937"/>
      <c r="B16" s="2960"/>
      <c r="C16" s="2961"/>
      <c r="D16" s="2961"/>
      <c r="E16" s="2942"/>
      <c r="F16" s="2942"/>
      <c r="G16" s="2942"/>
      <c r="H16" s="946"/>
      <c r="I16" s="947" t="s">
        <v>831</v>
      </c>
      <c r="J16" s="946"/>
    </row>
    <row r="17" spans="1:12" ht="19.5" customHeight="1" x14ac:dyDescent="0.15">
      <c r="A17" s="937"/>
      <c r="B17" s="2962" t="s">
        <v>871</v>
      </c>
      <c r="C17" s="2949" t="s">
        <v>858</v>
      </c>
      <c r="D17" s="2950"/>
      <c r="E17" s="2950"/>
      <c r="F17" s="2950"/>
      <c r="G17" s="2951"/>
      <c r="H17" s="2931" t="s">
        <v>857</v>
      </c>
      <c r="I17" s="2932"/>
      <c r="J17" s="2933"/>
    </row>
    <row r="18" spans="1:12" ht="27" customHeight="1" x14ac:dyDescent="0.15">
      <c r="A18" s="937"/>
      <c r="B18" s="2963"/>
      <c r="C18" s="2952"/>
      <c r="D18" s="2953"/>
      <c r="E18" s="2953"/>
      <c r="F18" s="2953"/>
      <c r="G18" s="2954"/>
      <c r="H18" s="2955"/>
      <c r="I18" s="2956"/>
      <c r="J18" s="2957"/>
    </row>
    <row r="19" spans="1:12" ht="6" customHeight="1" x14ac:dyDescent="0.15">
      <c r="A19" s="937"/>
      <c r="B19" s="937"/>
      <c r="C19" s="937"/>
      <c r="D19" s="937"/>
      <c r="E19" s="937"/>
      <c r="F19" s="937"/>
      <c r="G19" s="937"/>
      <c r="H19" s="937"/>
      <c r="I19" s="937"/>
      <c r="J19" s="937"/>
    </row>
    <row r="20" spans="1:12" ht="19.5" customHeight="1" x14ac:dyDescent="0.15">
      <c r="A20" s="937"/>
      <c r="B20" s="937" t="s">
        <v>151</v>
      </c>
      <c r="C20" s="937"/>
      <c r="D20" s="937"/>
      <c r="E20" s="937"/>
      <c r="F20" s="937"/>
      <c r="G20" s="937"/>
      <c r="H20" s="937"/>
      <c r="I20" s="937"/>
      <c r="J20" s="937"/>
      <c r="K20" s="877"/>
      <c r="L20" s="877"/>
    </row>
    <row r="21" spans="1:12" ht="53.25" customHeight="1" x14ac:dyDescent="0.15">
      <c r="A21" s="937"/>
      <c r="B21" s="2944" t="s">
        <v>870</v>
      </c>
      <c r="C21" s="2944"/>
      <c r="D21" s="2944"/>
      <c r="E21" s="2944"/>
      <c r="F21" s="2944"/>
      <c r="G21" s="2944"/>
      <c r="H21" s="2944"/>
      <c r="I21" s="2944"/>
      <c r="J21" s="2944"/>
      <c r="K21" s="877"/>
      <c r="L21" s="877"/>
    </row>
    <row r="22" spans="1:12" ht="33.75" customHeight="1" x14ac:dyDescent="0.15">
      <c r="A22" s="937"/>
      <c r="B22" s="2944" t="s">
        <v>855</v>
      </c>
      <c r="C22" s="2944"/>
      <c r="D22" s="2944"/>
      <c r="E22" s="2944"/>
      <c r="F22" s="2944"/>
      <c r="G22" s="2944"/>
      <c r="H22" s="2944"/>
      <c r="I22" s="2944"/>
      <c r="J22" s="2944"/>
      <c r="K22" s="877"/>
      <c r="L22" s="877"/>
    </row>
    <row r="23" spans="1:12" ht="32.25" customHeight="1" x14ac:dyDescent="0.15">
      <c r="A23" s="937"/>
      <c r="B23" s="2945" t="s">
        <v>854</v>
      </c>
      <c r="C23" s="2945"/>
      <c r="D23" s="2945"/>
      <c r="E23" s="2945"/>
      <c r="F23" s="2945"/>
      <c r="G23" s="2945"/>
      <c r="H23" s="2945"/>
      <c r="I23" s="2945"/>
      <c r="J23" s="2945"/>
      <c r="K23" s="877"/>
      <c r="L23" s="877"/>
    </row>
    <row r="24" spans="1:12" ht="7.5" customHeight="1" x14ac:dyDescent="0.15">
      <c r="A24" s="948"/>
      <c r="B24" s="2944"/>
      <c r="C24" s="2944"/>
      <c r="D24" s="2944"/>
      <c r="E24" s="2944"/>
      <c r="F24" s="2944"/>
      <c r="G24" s="2944"/>
      <c r="H24" s="2944"/>
      <c r="I24" s="2944"/>
      <c r="J24" s="2944"/>
    </row>
    <row r="25" spans="1:12" x14ac:dyDescent="0.15">
      <c r="B25" s="877"/>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9"/>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93C43-2F15-4128-BDC5-2771DF4EFA55}">
  <dimension ref="A1:AC61"/>
  <sheetViews>
    <sheetView view="pageBreakPreview" zoomScale="141" zoomScaleNormal="100" zoomScaleSheetLayoutView="115" workbookViewId="0">
      <selection activeCell="A4" sqref="A4:AC4"/>
    </sheetView>
  </sheetViews>
  <sheetFormatPr defaultColWidth="3.375" defaultRowHeight="17.25" customHeight="1" x14ac:dyDescent="0.15"/>
  <cols>
    <col min="1" max="1" width="1.625" style="411" customWidth="1"/>
    <col min="2" max="6" width="4.875" style="411" customWidth="1"/>
    <col min="7" max="7" width="5.25" style="411" customWidth="1"/>
    <col min="8" max="11" width="3.375" style="411" customWidth="1"/>
    <col min="12" max="12" width="2" style="411" customWidth="1"/>
    <col min="13" max="13" width="3.875" style="411" customWidth="1"/>
    <col min="14" max="16" width="4.875" style="411" customWidth="1"/>
    <col min="17" max="28" width="3.375" style="411" customWidth="1"/>
    <col min="29" max="29" width="2" style="411" customWidth="1"/>
    <col min="30" max="16384" width="3.375" style="411"/>
  </cols>
  <sheetData>
    <row r="1" spans="1:29" ht="20.100000000000001" customHeight="1" x14ac:dyDescent="0.15"/>
    <row r="2" spans="1:29" ht="20.100000000000001" customHeight="1" x14ac:dyDescent="0.15">
      <c r="A2" s="423"/>
      <c r="B2" s="2970" t="s">
        <v>1334</v>
      </c>
      <c r="C2" s="2970"/>
      <c r="D2" s="423"/>
      <c r="E2" s="423"/>
      <c r="F2" s="423"/>
      <c r="G2" s="423"/>
      <c r="H2" s="423"/>
      <c r="I2" s="423"/>
      <c r="J2" s="423"/>
      <c r="K2" s="423"/>
      <c r="L2" s="423"/>
      <c r="M2" s="423"/>
      <c r="N2" s="423"/>
      <c r="O2" s="423"/>
      <c r="P2" s="423"/>
      <c r="Q2" s="423"/>
      <c r="R2" s="423"/>
      <c r="S2" s="423"/>
      <c r="T2" s="2971" t="s">
        <v>649</v>
      </c>
      <c r="U2" s="2971"/>
      <c r="V2" s="2971"/>
      <c r="W2" s="2971"/>
      <c r="X2" s="2971"/>
      <c r="Y2" s="2971"/>
      <c r="Z2" s="2971"/>
      <c r="AA2" s="2971"/>
      <c r="AB2" s="2971"/>
      <c r="AC2" s="423"/>
    </row>
    <row r="3" spans="1:29" ht="20.100000000000001" customHeight="1" x14ac:dyDescent="0.15">
      <c r="A3" s="423"/>
      <c r="B3" s="423"/>
      <c r="C3" s="423"/>
      <c r="D3" s="423"/>
      <c r="E3" s="423"/>
      <c r="F3" s="423"/>
      <c r="G3" s="423"/>
      <c r="H3" s="423"/>
      <c r="I3" s="423"/>
      <c r="J3" s="423"/>
      <c r="K3" s="423"/>
      <c r="L3" s="423"/>
      <c r="M3" s="423"/>
      <c r="N3" s="423"/>
      <c r="O3" s="423"/>
      <c r="P3" s="423"/>
      <c r="Q3" s="423"/>
      <c r="R3" s="423"/>
      <c r="S3" s="423"/>
      <c r="T3" s="594"/>
      <c r="U3" s="594"/>
      <c r="V3" s="594"/>
      <c r="W3" s="594"/>
      <c r="X3" s="594"/>
      <c r="Y3" s="594"/>
      <c r="Z3" s="594"/>
      <c r="AA3" s="594"/>
      <c r="AB3" s="594"/>
      <c r="AC3" s="423"/>
    </row>
    <row r="4" spans="1:29" ht="20.100000000000001" customHeight="1" x14ac:dyDescent="0.15">
      <c r="A4" s="2972" t="s">
        <v>901</v>
      </c>
      <c r="B4" s="2973"/>
      <c r="C4" s="2973"/>
      <c r="D4" s="2973"/>
      <c r="E4" s="2973"/>
      <c r="F4" s="2973"/>
      <c r="G4" s="2973"/>
      <c r="H4" s="2973"/>
      <c r="I4" s="2973"/>
      <c r="J4" s="2973"/>
      <c r="K4" s="2973"/>
      <c r="L4" s="2973"/>
      <c r="M4" s="2973"/>
      <c r="N4" s="2973"/>
      <c r="O4" s="2973"/>
      <c r="P4" s="2973"/>
      <c r="Q4" s="2973"/>
      <c r="R4" s="2973"/>
      <c r="S4" s="2973"/>
      <c r="T4" s="2973"/>
      <c r="U4" s="2973"/>
      <c r="V4" s="2973"/>
      <c r="W4" s="2973"/>
      <c r="X4" s="2973"/>
      <c r="Y4" s="2973"/>
      <c r="Z4" s="2973"/>
      <c r="AA4" s="2973"/>
      <c r="AB4" s="2973"/>
      <c r="AC4" s="2973"/>
    </row>
    <row r="5" spans="1:29" ht="20.100000000000001" customHeight="1"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row>
    <row r="6" spans="1:29" s="412" customFormat="1" ht="20.100000000000001" customHeight="1" x14ac:dyDescent="0.15">
      <c r="A6" s="417"/>
      <c r="B6" s="417" t="s">
        <v>900</v>
      </c>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row>
    <row r="7" spans="1:29" ht="20.100000000000001" customHeight="1" thickBot="1"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row>
    <row r="8" spans="1:29" ht="30" customHeight="1" x14ac:dyDescent="0.15">
      <c r="A8" s="423"/>
      <c r="B8" s="2974" t="s">
        <v>899</v>
      </c>
      <c r="C8" s="2975"/>
      <c r="D8" s="2975"/>
      <c r="E8" s="2975"/>
      <c r="F8" s="2976"/>
      <c r="G8" s="2977" t="s">
        <v>898</v>
      </c>
      <c r="H8" s="2978"/>
      <c r="I8" s="2978"/>
      <c r="J8" s="2978"/>
      <c r="K8" s="2978"/>
      <c r="L8" s="2978"/>
      <c r="M8" s="2978"/>
      <c r="N8" s="2978"/>
      <c r="O8" s="2978"/>
      <c r="P8" s="2978"/>
      <c r="Q8" s="2978"/>
      <c r="R8" s="2978"/>
      <c r="S8" s="2978"/>
      <c r="T8" s="2978"/>
      <c r="U8" s="2978"/>
      <c r="V8" s="2978"/>
      <c r="W8" s="2978"/>
      <c r="X8" s="2978"/>
      <c r="Y8" s="2978"/>
      <c r="Z8" s="2978"/>
      <c r="AA8" s="2978"/>
      <c r="AB8" s="2979"/>
      <c r="AC8" s="423"/>
    </row>
    <row r="9" spans="1:29" ht="36" customHeight="1" x14ac:dyDescent="0.15">
      <c r="A9" s="423"/>
      <c r="B9" s="2964" t="s">
        <v>897</v>
      </c>
      <c r="C9" s="2965"/>
      <c r="D9" s="2965"/>
      <c r="E9" s="2965"/>
      <c r="F9" s="2966"/>
      <c r="G9" s="2967"/>
      <c r="H9" s="2968"/>
      <c r="I9" s="2968"/>
      <c r="J9" s="2968"/>
      <c r="K9" s="2968"/>
      <c r="L9" s="2968"/>
      <c r="M9" s="2968"/>
      <c r="N9" s="2968"/>
      <c r="O9" s="2968"/>
      <c r="P9" s="2968"/>
      <c r="Q9" s="2968"/>
      <c r="R9" s="2968"/>
      <c r="S9" s="2968"/>
      <c r="T9" s="2968"/>
      <c r="U9" s="2968"/>
      <c r="V9" s="2968"/>
      <c r="W9" s="2968"/>
      <c r="X9" s="2968"/>
      <c r="Y9" s="2968"/>
      <c r="Z9" s="2968"/>
      <c r="AA9" s="2968"/>
      <c r="AB9" s="2969"/>
      <c r="AC9" s="423"/>
    </row>
    <row r="10" spans="1:29" ht="19.5" customHeight="1" x14ac:dyDescent="0.15">
      <c r="A10" s="423"/>
      <c r="B10" s="2980" t="s">
        <v>896</v>
      </c>
      <c r="C10" s="2981"/>
      <c r="D10" s="2981"/>
      <c r="E10" s="2981"/>
      <c r="F10" s="2982"/>
      <c r="G10" s="2989" t="s">
        <v>895</v>
      </c>
      <c r="H10" s="2990"/>
      <c r="I10" s="2990"/>
      <c r="J10" s="2990"/>
      <c r="K10" s="2990"/>
      <c r="L10" s="2990"/>
      <c r="M10" s="2990"/>
      <c r="N10" s="2990"/>
      <c r="O10" s="2990"/>
      <c r="P10" s="2990"/>
      <c r="Q10" s="2990"/>
      <c r="R10" s="2990"/>
      <c r="S10" s="2990"/>
      <c r="T10" s="2991"/>
      <c r="U10" s="2995" t="s">
        <v>894</v>
      </c>
      <c r="V10" s="2996"/>
      <c r="W10" s="2996"/>
      <c r="X10" s="2996"/>
      <c r="Y10" s="2996"/>
      <c r="Z10" s="2996"/>
      <c r="AA10" s="2996"/>
      <c r="AB10" s="2997"/>
      <c r="AC10" s="423"/>
    </row>
    <row r="11" spans="1:29" ht="19.5" customHeight="1" x14ac:dyDescent="0.15">
      <c r="A11" s="423"/>
      <c r="B11" s="2983"/>
      <c r="C11" s="2984"/>
      <c r="D11" s="2984"/>
      <c r="E11" s="2984"/>
      <c r="F11" s="2985"/>
      <c r="G11" s="2992"/>
      <c r="H11" s="2993"/>
      <c r="I11" s="2993"/>
      <c r="J11" s="2993"/>
      <c r="K11" s="2993"/>
      <c r="L11" s="2993"/>
      <c r="M11" s="2993"/>
      <c r="N11" s="2993"/>
      <c r="O11" s="2993"/>
      <c r="P11" s="2993"/>
      <c r="Q11" s="2993"/>
      <c r="R11" s="2993"/>
      <c r="S11" s="2993"/>
      <c r="T11" s="2994"/>
      <c r="U11" s="2998"/>
      <c r="V11" s="2999"/>
      <c r="W11" s="2999"/>
      <c r="X11" s="2999"/>
      <c r="Y11" s="2999"/>
      <c r="Z11" s="2999"/>
      <c r="AA11" s="2999"/>
      <c r="AB11" s="3000"/>
      <c r="AC11" s="423"/>
    </row>
    <row r="12" spans="1:29" ht="24.75" customHeight="1" x14ac:dyDescent="0.15">
      <c r="A12" s="423"/>
      <c r="B12" s="2986"/>
      <c r="C12" s="2987"/>
      <c r="D12" s="2987"/>
      <c r="E12" s="2987"/>
      <c r="F12" s="2988"/>
      <c r="G12" s="3001" t="s">
        <v>893</v>
      </c>
      <c r="H12" s="3002"/>
      <c r="I12" s="3002"/>
      <c r="J12" s="3002"/>
      <c r="K12" s="3002"/>
      <c r="L12" s="3002"/>
      <c r="M12" s="3002"/>
      <c r="N12" s="3002"/>
      <c r="O12" s="3002"/>
      <c r="P12" s="3002"/>
      <c r="Q12" s="3002"/>
      <c r="R12" s="3002"/>
      <c r="S12" s="3002"/>
      <c r="T12" s="3003"/>
      <c r="U12" s="595"/>
      <c r="V12" s="595"/>
      <c r="W12" s="595"/>
      <c r="X12" s="595" t="s">
        <v>892</v>
      </c>
      <c r="Y12" s="595"/>
      <c r="Z12" s="595" t="s">
        <v>891</v>
      </c>
      <c r="AA12" s="595"/>
      <c r="AB12" s="596" t="s">
        <v>890</v>
      </c>
      <c r="AC12" s="423"/>
    </row>
    <row r="13" spans="1:29" ht="62.25" customHeight="1" thickBot="1" x14ac:dyDescent="0.2">
      <c r="A13" s="423"/>
      <c r="B13" s="2980" t="s">
        <v>889</v>
      </c>
      <c r="C13" s="2981"/>
      <c r="D13" s="2981"/>
      <c r="E13" s="2981"/>
      <c r="F13" s="2982"/>
      <c r="G13" s="3004" t="s">
        <v>888</v>
      </c>
      <c r="H13" s="3005"/>
      <c r="I13" s="3005"/>
      <c r="J13" s="3005"/>
      <c r="K13" s="3005"/>
      <c r="L13" s="3005"/>
      <c r="M13" s="3005"/>
      <c r="N13" s="3005"/>
      <c r="O13" s="3005"/>
      <c r="P13" s="3005"/>
      <c r="Q13" s="3005"/>
      <c r="R13" s="3005"/>
      <c r="S13" s="3005"/>
      <c r="T13" s="3005"/>
      <c r="U13" s="3005"/>
      <c r="V13" s="3005"/>
      <c r="W13" s="3005"/>
      <c r="X13" s="3005"/>
      <c r="Y13" s="3005"/>
      <c r="Z13" s="3005"/>
      <c r="AA13" s="3005"/>
      <c r="AB13" s="3006"/>
      <c r="AC13" s="423"/>
    </row>
    <row r="14" spans="1:29" ht="33.75" customHeight="1" x14ac:dyDescent="0.15">
      <c r="A14" s="423"/>
      <c r="B14" s="3008" t="s">
        <v>887</v>
      </c>
      <c r="C14" s="435"/>
      <c r="D14" s="3011" t="s">
        <v>886</v>
      </c>
      <c r="E14" s="3012"/>
      <c r="F14" s="3012"/>
      <c r="G14" s="3012"/>
      <c r="H14" s="3012"/>
      <c r="I14" s="3012"/>
      <c r="J14" s="3012"/>
      <c r="K14" s="3012"/>
      <c r="L14" s="3012"/>
      <c r="M14" s="3012"/>
      <c r="N14" s="3012"/>
      <c r="O14" s="3012"/>
      <c r="P14" s="3012"/>
      <c r="Q14" s="3013" t="s">
        <v>885</v>
      </c>
      <c r="R14" s="3013"/>
      <c r="S14" s="3013"/>
      <c r="T14" s="3013"/>
      <c r="U14" s="3013"/>
      <c r="V14" s="3013"/>
      <c r="W14" s="3013"/>
      <c r="X14" s="3013"/>
      <c r="Y14" s="3013"/>
      <c r="Z14" s="3013"/>
      <c r="AA14" s="3013"/>
      <c r="AB14" s="3014"/>
      <c r="AC14" s="423"/>
    </row>
    <row r="15" spans="1:29" ht="33.75" customHeight="1" x14ac:dyDescent="0.15">
      <c r="A15" s="423"/>
      <c r="B15" s="3009"/>
      <c r="C15" s="595"/>
      <c r="D15" s="3001" t="s">
        <v>884</v>
      </c>
      <c r="E15" s="3002"/>
      <c r="F15" s="3002"/>
      <c r="G15" s="3002"/>
      <c r="H15" s="3002"/>
      <c r="I15" s="3002"/>
      <c r="J15" s="3002"/>
      <c r="K15" s="3002"/>
      <c r="L15" s="3002"/>
      <c r="M15" s="3002"/>
      <c r="N15" s="3002"/>
      <c r="O15" s="3002"/>
      <c r="P15" s="3002"/>
      <c r="Q15" s="3015" t="s">
        <v>883</v>
      </c>
      <c r="R15" s="3015"/>
      <c r="S15" s="3015"/>
      <c r="T15" s="3015"/>
      <c r="U15" s="3015"/>
      <c r="V15" s="3015"/>
      <c r="W15" s="3015"/>
      <c r="X15" s="3015"/>
      <c r="Y15" s="3015"/>
      <c r="Z15" s="3015"/>
      <c r="AA15" s="3015"/>
      <c r="AB15" s="3016"/>
      <c r="AC15" s="423"/>
    </row>
    <row r="16" spans="1:29" ht="33.75" customHeight="1" x14ac:dyDescent="0.15">
      <c r="A16" s="423"/>
      <c r="B16" s="3009"/>
      <c r="C16" s="595"/>
      <c r="D16" s="3001" t="s">
        <v>882</v>
      </c>
      <c r="E16" s="3002"/>
      <c r="F16" s="3002"/>
      <c r="G16" s="3002"/>
      <c r="H16" s="3002"/>
      <c r="I16" s="3002"/>
      <c r="J16" s="3002"/>
      <c r="K16" s="3002"/>
      <c r="L16" s="3002"/>
      <c r="M16" s="3002"/>
      <c r="N16" s="3002"/>
      <c r="O16" s="3002"/>
      <c r="P16" s="3002"/>
      <c r="Q16" s="433" t="s">
        <v>881</v>
      </c>
      <c r="R16" s="433"/>
      <c r="S16" s="433"/>
      <c r="T16" s="433"/>
      <c r="U16" s="433"/>
      <c r="V16" s="433"/>
      <c r="W16" s="433"/>
      <c r="X16" s="433"/>
      <c r="Y16" s="433"/>
      <c r="Z16" s="433"/>
      <c r="AA16" s="433"/>
      <c r="AB16" s="432"/>
      <c r="AC16" s="423"/>
    </row>
    <row r="17" spans="1:29" ht="33.75" customHeight="1" x14ac:dyDescent="0.15">
      <c r="A17" s="423"/>
      <c r="B17" s="3009"/>
      <c r="C17" s="595"/>
      <c r="D17" s="3001" t="s">
        <v>880</v>
      </c>
      <c r="E17" s="3002"/>
      <c r="F17" s="3002"/>
      <c r="G17" s="3002"/>
      <c r="H17" s="3002"/>
      <c r="I17" s="3002"/>
      <c r="J17" s="3002"/>
      <c r="K17" s="3002"/>
      <c r="L17" s="3002"/>
      <c r="M17" s="3002"/>
      <c r="N17" s="3002"/>
      <c r="O17" s="3002"/>
      <c r="P17" s="3002"/>
      <c r="Q17" s="433" t="s">
        <v>879</v>
      </c>
      <c r="R17" s="433"/>
      <c r="S17" s="433"/>
      <c r="T17" s="433"/>
      <c r="U17" s="433"/>
      <c r="V17" s="433"/>
      <c r="W17" s="433"/>
      <c r="X17" s="433"/>
      <c r="Y17" s="433"/>
      <c r="Z17" s="433"/>
      <c r="AA17" s="433"/>
      <c r="AB17" s="432"/>
      <c r="AC17" s="423"/>
    </row>
    <row r="18" spans="1:29" ht="33.75" customHeight="1" x14ac:dyDescent="0.15">
      <c r="A18" s="423"/>
      <c r="B18" s="3009"/>
      <c r="C18" s="434"/>
      <c r="D18" s="3001" t="s">
        <v>1335</v>
      </c>
      <c r="E18" s="3002"/>
      <c r="F18" s="3002"/>
      <c r="G18" s="3002"/>
      <c r="H18" s="3002"/>
      <c r="I18" s="3002"/>
      <c r="J18" s="3002"/>
      <c r="K18" s="3002"/>
      <c r="L18" s="3002"/>
      <c r="M18" s="3002"/>
      <c r="N18" s="3002"/>
      <c r="O18" s="3002"/>
      <c r="P18" s="3002"/>
      <c r="Q18" s="433" t="s">
        <v>879</v>
      </c>
      <c r="R18" s="433"/>
      <c r="S18" s="433"/>
      <c r="T18" s="433"/>
      <c r="U18" s="433"/>
      <c r="V18" s="433"/>
      <c r="W18" s="433"/>
      <c r="X18" s="433"/>
      <c r="Y18" s="433"/>
      <c r="Z18" s="433"/>
      <c r="AA18" s="433"/>
      <c r="AB18" s="432"/>
      <c r="AC18" s="423"/>
    </row>
    <row r="19" spans="1:29" ht="33.75" customHeight="1" x14ac:dyDescent="0.15">
      <c r="A19" s="423"/>
      <c r="B19" s="3009"/>
      <c r="C19" s="431"/>
      <c r="D19" s="3001" t="s">
        <v>1336</v>
      </c>
      <c r="E19" s="3002"/>
      <c r="F19" s="3002"/>
      <c r="G19" s="3002"/>
      <c r="H19" s="3002"/>
      <c r="I19" s="3002"/>
      <c r="J19" s="3002"/>
      <c r="K19" s="3002"/>
      <c r="L19" s="3002"/>
      <c r="M19" s="3002"/>
      <c r="N19" s="3002"/>
      <c r="O19" s="3002"/>
      <c r="P19" s="3002"/>
      <c r="Q19" s="433" t="s">
        <v>878</v>
      </c>
      <c r="R19" s="433"/>
      <c r="S19" s="433"/>
      <c r="T19" s="433"/>
      <c r="U19" s="433"/>
      <c r="V19" s="433"/>
      <c r="W19" s="433"/>
      <c r="X19" s="433"/>
      <c r="Y19" s="433"/>
      <c r="Z19" s="433"/>
      <c r="AA19" s="433"/>
      <c r="AB19" s="432"/>
      <c r="AC19" s="423"/>
    </row>
    <row r="20" spans="1:29" ht="33.75" customHeight="1" x14ac:dyDescent="0.15">
      <c r="A20" s="423"/>
      <c r="B20" s="3009"/>
      <c r="C20" s="431"/>
      <c r="D20" s="3001" t="s">
        <v>1337</v>
      </c>
      <c r="E20" s="3002"/>
      <c r="F20" s="3002"/>
      <c r="G20" s="3002"/>
      <c r="H20" s="3002"/>
      <c r="I20" s="3002"/>
      <c r="J20" s="3002"/>
      <c r="K20" s="3002"/>
      <c r="L20" s="3002"/>
      <c r="M20" s="3002"/>
      <c r="N20" s="3002"/>
      <c r="O20" s="3002"/>
      <c r="P20" s="3002"/>
      <c r="Q20" s="429" t="s">
        <v>877</v>
      </c>
      <c r="R20" s="429"/>
      <c r="S20" s="429"/>
      <c r="T20" s="429"/>
      <c r="U20" s="430"/>
      <c r="V20" s="430"/>
      <c r="W20" s="429"/>
      <c r="X20" s="429"/>
      <c r="Y20" s="429"/>
      <c r="Z20" s="429"/>
      <c r="AA20" s="429"/>
      <c r="AB20" s="428"/>
      <c r="AC20" s="423"/>
    </row>
    <row r="21" spans="1:29" ht="33.75" customHeight="1" thickBot="1" x14ac:dyDescent="0.2">
      <c r="A21" s="423"/>
      <c r="B21" s="3010"/>
      <c r="C21" s="427"/>
      <c r="D21" s="3017" t="s">
        <v>876</v>
      </c>
      <c r="E21" s="3018"/>
      <c r="F21" s="3018"/>
      <c r="G21" s="3018"/>
      <c r="H21" s="3018"/>
      <c r="I21" s="3018"/>
      <c r="J21" s="3018"/>
      <c r="K21" s="3018"/>
      <c r="L21" s="3018"/>
      <c r="M21" s="3018"/>
      <c r="N21" s="3018"/>
      <c r="O21" s="3018"/>
      <c r="P21" s="3018"/>
      <c r="Q21" s="426" t="s">
        <v>875</v>
      </c>
      <c r="R21" s="426"/>
      <c r="S21" s="426"/>
      <c r="T21" s="426"/>
      <c r="U21" s="426"/>
      <c r="V21" s="426"/>
      <c r="W21" s="426"/>
      <c r="X21" s="426"/>
      <c r="Y21" s="426"/>
      <c r="Z21" s="426"/>
      <c r="AA21" s="426"/>
      <c r="AB21" s="425"/>
      <c r="AC21" s="423"/>
    </row>
    <row r="22" spans="1:29" ht="6.75" customHeight="1" x14ac:dyDescent="0.15">
      <c r="A22" s="423"/>
      <c r="B22" s="3019"/>
      <c r="C22" s="3019"/>
      <c r="D22" s="3019"/>
      <c r="E22" s="3019"/>
      <c r="F22" s="3019"/>
      <c r="G22" s="3019"/>
      <c r="H22" s="3019"/>
      <c r="I22" s="3019"/>
      <c r="J22" s="3019"/>
      <c r="K22" s="3019"/>
      <c r="L22" s="3019"/>
      <c r="M22" s="3019"/>
      <c r="N22" s="3019"/>
      <c r="O22" s="3019"/>
      <c r="P22" s="3019"/>
      <c r="Q22" s="3019"/>
      <c r="R22" s="3019"/>
      <c r="S22" s="3019"/>
      <c r="T22" s="3019"/>
      <c r="U22" s="3019"/>
      <c r="V22" s="3019"/>
      <c r="W22" s="3019"/>
      <c r="X22" s="3019"/>
      <c r="Y22" s="3019"/>
      <c r="Z22" s="3019"/>
      <c r="AA22" s="3019"/>
      <c r="AB22" s="3019"/>
      <c r="AC22" s="423"/>
    </row>
    <row r="23" spans="1:29" ht="21" customHeight="1" x14ac:dyDescent="0.15">
      <c r="A23" s="424"/>
      <c r="B23" s="3020" t="s">
        <v>1338</v>
      </c>
      <c r="C23" s="3020"/>
      <c r="D23" s="3020"/>
      <c r="E23" s="3020"/>
      <c r="F23" s="3020"/>
      <c r="G23" s="3020"/>
      <c r="H23" s="3020"/>
      <c r="I23" s="3020"/>
      <c r="J23" s="3020"/>
      <c r="K23" s="3020"/>
      <c r="L23" s="3020"/>
      <c r="M23" s="3020"/>
      <c r="N23" s="3020"/>
      <c r="O23" s="3020"/>
      <c r="P23" s="3020"/>
      <c r="Q23" s="3020"/>
      <c r="R23" s="3020"/>
      <c r="S23" s="3020"/>
      <c r="T23" s="3020"/>
      <c r="U23" s="3020"/>
      <c r="V23" s="3020"/>
      <c r="W23" s="3020"/>
      <c r="X23" s="3020"/>
      <c r="Y23" s="3020"/>
      <c r="Z23" s="3020"/>
      <c r="AA23" s="3020"/>
      <c r="AB23" s="3020"/>
      <c r="AC23" s="422"/>
    </row>
    <row r="24" spans="1:29" ht="21" customHeight="1" x14ac:dyDescent="0.15">
      <c r="A24" s="424"/>
      <c r="B24" s="3020"/>
      <c r="C24" s="3020"/>
      <c r="D24" s="3020"/>
      <c r="E24" s="3020"/>
      <c r="F24" s="3020"/>
      <c r="G24" s="3020"/>
      <c r="H24" s="3020"/>
      <c r="I24" s="3020"/>
      <c r="J24" s="3020"/>
      <c r="K24" s="3020"/>
      <c r="L24" s="3020"/>
      <c r="M24" s="3020"/>
      <c r="N24" s="3020"/>
      <c r="O24" s="3020"/>
      <c r="P24" s="3020"/>
      <c r="Q24" s="3020"/>
      <c r="R24" s="3020"/>
      <c r="S24" s="3020"/>
      <c r="T24" s="3020"/>
      <c r="U24" s="3020"/>
      <c r="V24" s="3020"/>
      <c r="W24" s="3020"/>
      <c r="X24" s="3020"/>
      <c r="Y24" s="3020"/>
      <c r="Z24" s="3020"/>
      <c r="AA24" s="3020"/>
      <c r="AB24" s="3020"/>
      <c r="AC24" s="422"/>
    </row>
    <row r="25" spans="1:29" ht="21" customHeight="1" x14ac:dyDescent="0.15">
      <c r="A25" s="423"/>
      <c r="B25" s="3020"/>
      <c r="C25" s="3020"/>
      <c r="D25" s="3020"/>
      <c r="E25" s="3020"/>
      <c r="F25" s="3020"/>
      <c r="G25" s="3020"/>
      <c r="H25" s="3020"/>
      <c r="I25" s="3020"/>
      <c r="J25" s="3020"/>
      <c r="K25" s="3020"/>
      <c r="L25" s="3020"/>
      <c r="M25" s="3020"/>
      <c r="N25" s="3020"/>
      <c r="O25" s="3020"/>
      <c r="P25" s="3020"/>
      <c r="Q25" s="3020"/>
      <c r="R25" s="3020"/>
      <c r="S25" s="3020"/>
      <c r="T25" s="3020"/>
      <c r="U25" s="3020"/>
      <c r="V25" s="3020"/>
      <c r="W25" s="3020"/>
      <c r="X25" s="3020"/>
      <c r="Y25" s="3020"/>
      <c r="Z25" s="3020"/>
      <c r="AA25" s="3020"/>
      <c r="AB25" s="3020"/>
      <c r="AC25" s="422"/>
    </row>
    <row r="26" spans="1:29" ht="16.5" customHeight="1" x14ac:dyDescent="0.15">
      <c r="A26" s="417"/>
      <c r="B26" s="3020"/>
      <c r="C26" s="3020"/>
      <c r="D26" s="3020"/>
      <c r="E26" s="3020"/>
      <c r="F26" s="3020"/>
      <c r="G26" s="3020"/>
      <c r="H26" s="3020"/>
      <c r="I26" s="3020"/>
      <c r="J26" s="3020"/>
      <c r="K26" s="3020"/>
      <c r="L26" s="3020"/>
      <c r="M26" s="3020"/>
      <c r="N26" s="3020"/>
      <c r="O26" s="3020"/>
      <c r="P26" s="3020"/>
      <c r="Q26" s="3020"/>
      <c r="R26" s="3020"/>
      <c r="S26" s="3020"/>
      <c r="T26" s="3020"/>
      <c r="U26" s="3020"/>
      <c r="V26" s="3020"/>
      <c r="W26" s="3020"/>
      <c r="X26" s="3020"/>
      <c r="Y26" s="3020"/>
      <c r="Z26" s="3020"/>
      <c r="AA26" s="3020"/>
      <c r="AB26" s="3020"/>
      <c r="AC26" s="422"/>
    </row>
    <row r="27" spans="1:29" ht="24" customHeight="1" x14ac:dyDescent="0.15">
      <c r="A27" s="417"/>
      <c r="B27" s="3020"/>
      <c r="C27" s="3020"/>
      <c r="D27" s="3020"/>
      <c r="E27" s="3020"/>
      <c r="F27" s="3020"/>
      <c r="G27" s="3020"/>
      <c r="H27" s="3020"/>
      <c r="I27" s="3020"/>
      <c r="J27" s="3020"/>
      <c r="K27" s="3020"/>
      <c r="L27" s="3020"/>
      <c r="M27" s="3020"/>
      <c r="N27" s="3020"/>
      <c r="O27" s="3020"/>
      <c r="P27" s="3020"/>
      <c r="Q27" s="3020"/>
      <c r="R27" s="3020"/>
      <c r="S27" s="3020"/>
      <c r="T27" s="3020"/>
      <c r="U27" s="3020"/>
      <c r="V27" s="3020"/>
      <c r="W27" s="3020"/>
      <c r="X27" s="3020"/>
      <c r="Y27" s="3020"/>
      <c r="Z27" s="3020"/>
      <c r="AA27" s="3020"/>
      <c r="AB27" s="3020"/>
      <c r="AC27" s="422"/>
    </row>
    <row r="28" spans="1:29" ht="24" customHeight="1" x14ac:dyDescent="0.15">
      <c r="A28" s="417"/>
      <c r="B28" s="3020"/>
      <c r="C28" s="3020"/>
      <c r="D28" s="3020"/>
      <c r="E28" s="3020"/>
      <c r="F28" s="3020"/>
      <c r="G28" s="3020"/>
      <c r="H28" s="3020"/>
      <c r="I28" s="3020"/>
      <c r="J28" s="3020"/>
      <c r="K28" s="3020"/>
      <c r="L28" s="3020"/>
      <c r="M28" s="3020"/>
      <c r="N28" s="3020"/>
      <c r="O28" s="3020"/>
      <c r="P28" s="3020"/>
      <c r="Q28" s="3020"/>
      <c r="R28" s="3020"/>
      <c r="S28" s="3020"/>
      <c r="T28" s="3020"/>
      <c r="U28" s="3020"/>
      <c r="V28" s="3020"/>
      <c r="W28" s="3020"/>
      <c r="X28" s="3020"/>
      <c r="Y28" s="3020"/>
      <c r="Z28" s="3020"/>
      <c r="AA28" s="3020"/>
      <c r="AB28" s="3020"/>
      <c r="AC28" s="422"/>
    </row>
    <row r="29" spans="1:29" ht="3" customHeight="1" x14ac:dyDescent="0.15">
      <c r="A29" s="419"/>
      <c r="B29" s="421"/>
      <c r="C29" s="420"/>
      <c r="D29" s="419"/>
      <c r="E29" s="419"/>
      <c r="F29" s="419"/>
      <c r="G29" s="419"/>
      <c r="H29" s="419"/>
      <c r="I29" s="419"/>
      <c r="J29" s="419"/>
      <c r="K29" s="419"/>
      <c r="L29" s="419"/>
      <c r="M29" s="419"/>
      <c r="N29" s="419"/>
      <c r="O29" s="419"/>
      <c r="P29" s="419"/>
      <c r="Q29" s="419"/>
      <c r="R29" s="419"/>
      <c r="S29" s="419"/>
      <c r="T29" s="419"/>
      <c r="U29" s="419"/>
      <c r="V29" s="419"/>
      <c r="W29" s="419"/>
      <c r="X29" s="419"/>
      <c r="Y29" s="419"/>
      <c r="Z29" s="419"/>
      <c r="AA29" s="419"/>
      <c r="AB29" s="419"/>
      <c r="AC29" s="419"/>
    </row>
    <row r="30" spans="1:29" ht="24" customHeight="1" x14ac:dyDescent="0.15">
      <c r="A30" s="417"/>
      <c r="B30" s="416"/>
      <c r="C30" s="3007"/>
      <c r="D30" s="3007"/>
      <c r="E30" s="3007"/>
      <c r="F30" s="3007"/>
      <c r="G30" s="3007"/>
      <c r="H30" s="3007"/>
      <c r="I30" s="3007"/>
      <c r="J30" s="3007"/>
      <c r="K30" s="3007"/>
      <c r="L30" s="3007"/>
      <c r="M30" s="3007"/>
      <c r="N30" s="3007"/>
      <c r="O30" s="3007"/>
      <c r="P30" s="3007"/>
      <c r="Q30" s="3007"/>
      <c r="R30" s="3007"/>
      <c r="S30" s="3007"/>
      <c r="T30" s="3007"/>
      <c r="U30" s="3007"/>
      <c r="V30" s="3007"/>
      <c r="W30" s="3007"/>
      <c r="X30" s="3007"/>
      <c r="Y30" s="3007"/>
      <c r="Z30" s="3007"/>
      <c r="AA30" s="3007"/>
      <c r="AB30" s="3007"/>
      <c r="AC30" s="3007"/>
    </row>
    <row r="31" spans="1:29" ht="24" customHeight="1" x14ac:dyDescent="0.15">
      <c r="A31" s="417"/>
      <c r="B31" s="416"/>
      <c r="C31" s="3007"/>
      <c r="D31" s="3007"/>
      <c r="E31" s="3007"/>
      <c r="F31" s="3007"/>
      <c r="G31" s="3007"/>
      <c r="H31" s="3007"/>
      <c r="I31" s="3007"/>
      <c r="J31" s="3007"/>
      <c r="K31" s="3007"/>
      <c r="L31" s="3007"/>
      <c r="M31" s="3007"/>
      <c r="N31" s="3007"/>
      <c r="O31" s="3007"/>
      <c r="P31" s="3007"/>
      <c r="Q31" s="3007"/>
      <c r="R31" s="3007"/>
      <c r="S31" s="3007"/>
      <c r="T31" s="3007"/>
      <c r="U31" s="3007"/>
      <c r="V31" s="3007"/>
      <c r="W31" s="3007"/>
      <c r="X31" s="3007"/>
      <c r="Y31" s="3007"/>
      <c r="Z31" s="3007"/>
      <c r="AA31" s="3007"/>
      <c r="AB31" s="3007"/>
      <c r="AC31" s="3007"/>
    </row>
    <row r="32" spans="1:29" ht="24" customHeight="1" x14ac:dyDescent="0.15">
      <c r="A32" s="417"/>
      <c r="B32" s="418"/>
      <c r="C32" s="417"/>
      <c r="D32" s="417"/>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row>
    <row r="33" spans="1:29" ht="24" customHeight="1" x14ac:dyDescent="0.15">
      <c r="A33" s="417"/>
      <c r="B33" s="416"/>
      <c r="C33" s="3007"/>
      <c r="D33" s="3007"/>
      <c r="E33" s="3007"/>
      <c r="F33" s="3007"/>
      <c r="G33" s="3007"/>
      <c r="H33" s="3007"/>
      <c r="I33" s="3007"/>
      <c r="J33" s="3007"/>
      <c r="K33" s="3007"/>
      <c r="L33" s="3007"/>
      <c r="M33" s="3007"/>
      <c r="N33" s="3007"/>
      <c r="O33" s="3007"/>
      <c r="P33" s="3007"/>
      <c r="Q33" s="3007"/>
      <c r="R33" s="3007"/>
      <c r="S33" s="3007"/>
      <c r="T33" s="3007"/>
      <c r="U33" s="3007"/>
      <c r="V33" s="3007"/>
      <c r="W33" s="3007"/>
      <c r="X33" s="3007"/>
      <c r="Y33" s="3007"/>
      <c r="Z33" s="3007"/>
      <c r="AA33" s="3007"/>
      <c r="AB33" s="3007"/>
      <c r="AC33" s="3007"/>
    </row>
    <row r="34" spans="1:29" ht="24" customHeight="1" x14ac:dyDescent="0.15">
      <c r="A34" s="417"/>
      <c r="B34" s="416"/>
      <c r="C34" s="3007"/>
      <c r="D34" s="3007"/>
      <c r="E34" s="3007"/>
      <c r="F34" s="3007"/>
      <c r="G34" s="3007"/>
      <c r="H34" s="3007"/>
      <c r="I34" s="3007"/>
      <c r="J34" s="3007"/>
      <c r="K34" s="3007"/>
      <c r="L34" s="3007"/>
      <c r="M34" s="3007"/>
      <c r="N34" s="3007"/>
      <c r="O34" s="3007"/>
      <c r="P34" s="3007"/>
      <c r="Q34" s="3007"/>
      <c r="R34" s="3007"/>
      <c r="S34" s="3007"/>
      <c r="T34" s="3007"/>
      <c r="U34" s="3007"/>
      <c r="V34" s="3007"/>
      <c r="W34" s="3007"/>
      <c r="X34" s="3007"/>
      <c r="Y34" s="3007"/>
      <c r="Z34" s="3007"/>
      <c r="AA34" s="3007"/>
      <c r="AB34" s="3007"/>
      <c r="AC34" s="3007"/>
    </row>
    <row r="35" spans="1:29" ht="24" customHeight="1" x14ac:dyDescent="0.15">
      <c r="A35" s="417"/>
      <c r="B35" s="418"/>
      <c r="C35" s="417"/>
      <c r="D35" s="417"/>
      <c r="E35" s="417"/>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row>
    <row r="36" spans="1:29" ht="24" customHeight="1" x14ac:dyDescent="0.15">
      <c r="A36" s="417"/>
      <c r="B36" s="416"/>
      <c r="C36" s="3007"/>
      <c r="D36" s="3007"/>
      <c r="E36" s="3007"/>
      <c r="F36" s="3007"/>
      <c r="G36" s="3007"/>
      <c r="H36" s="3007"/>
      <c r="I36" s="3007"/>
      <c r="J36" s="3007"/>
      <c r="K36" s="3007"/>
      <c r="L36" s="3007"/>
      <c r="M36" s="3007"/>
      <c r="N36" s="3007"/>
      <c r="O36" s="3007"/>
      <c r="P36" s="3007"/>
      <c r="Q36" s="3007"/>
      <c r="R36" s="3007"/>
      <c r="S36" s="3007"/>
      <c r="T36" s="3007"/>
      <c r="U36" s="3007"/>
      <c r="V36" s="3007"/>
      <c r="W36" s="3007"/>
      <c r="X36" s="3007"/>
      <c r="Y36" s="3007"/>
      <c r="Z36" s="3007"/>
      <c r="AA36" s="3007"/>
      <c r="AB36" s="3007"/>
      <c r="AC36" s="3007"/>
    </row>
    <row r="37" spans="1:29" ht="24" customHeight="1" x14ac:dyDescent="0.15">
      <c r="A37" s="417"/>
      <c r="B37" s="416"/>
      <c r="C37" s="3007"/>
      <c r="D37" s="3007"/>
      <c r="E37" s="3007"/>
      <c r="F37" s="3007"/>
      <c r="G37" s="3007"/>
      <c r="H37" s="3007"/>
      <c r="I37" s="3007"/>
      <c r="J37" s="3007"/>
      <c r="K37" s="3007"/>
      <c r="L37" s="3007"/>
      <c r="M37" s="3007"/>
      <c r="N37" s="3007"/>
      <c r="O37" s="3007"/>
      <c r="P37" s="3007"/>
      <c r="Q37" s="3007"/>
      <c r="R37" s="3007"/>
      <c r="S37" s="3007"/>
      <c r="T37" s="3007"/>
      <c r="U37" s="3007"/>
      <c r="V37" s="3007"/>
      <c r="W37" s="3007"/>
      <c r="X37" s="3007"/>
      <c r="Y37" s="3007"/>
      <c r="Z37" s="3007"/>
      <c r="AA37" s="3007"/>
      <c r="AB37" s="3007"/>
      <c r="AC37" s="3007"/>
    </row>
    <row r="38" spans="1:29" ht="24" customHeight="1" x14ac:dyDescent="0.15">
      <c r="A38" s="417"/>
      <c r="B38" s="416"/>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row>
    <row r="39" spans="1:29" ht="24" customHeight="1" x14ac:dyDescent="0.15">
      <c r="A39" s="417"/>
      <c r="B39" s="416"/>
      <c r="C39" s="3007"/>
      <c r="D39" s="3007"/>
      <c r="E39" s="3007"/>
      <c r="F39" s="3007"/>
      <c r="G39" s="3007"/>
      <c r="H39" s="3007"/>
      <c r="I39" s="3007"/>
      <c r="J39" s="3007"/>
      <c r="K39" s="3007"/>
      <c r="L39" s="3007"/>
      <c r="M39" s="3007"/>
      <c r="N39" s="3007"/>
      <c r="O39" s="3007"/>
      <c r="P39" s="3007"/>
      <c r="Q39" s="3007"/>
      <c r="R39" s="3007"/>
      <c r="S39" s="3007"/>
      <c r="T39" s="3007"/>
      <c r="U39" s="3007"/>
      <c r="V39" s="3007"/>
      <c r="W39" s="3007"/>
      <c r="X39" s="3007"/>
      <c r="Y39" s="3007"/>
      <c r="Z39" s="3007"/>
      <c r="AA39" s="3007"/>
      <c r="AB39" s="3007"/>
      <c r="AC39" s="3007"/>
    </row>
    <row r="40" spans="1:29" ht="24" customHeight="1" x14ac:dyDescent="0.15">
      <c r="A40" s="412"/>
      <c r="B40" s="413"/>
      <c r="C40" s="3021"/>
      <c r="D40" s="3021"/>
      <c r="E40" s="3021"/>
      <c r="F40" s="3021"/>
      <c r="G40" s="3021"/>
      <c r="H40" s="3021"/>
      <c r="I40" s="3021"/>
      <c r="J40" s="3021"/>
      <c r="K40" s="3021"/>
      <c r="L40" s="3021"/>
      <c r="M40" s="3021"/>
      <c r="N40" s="3021"/>
      <c r="O40" s="3021"/>
      <c r="P40" s="3021"/>
      <c r="Q40" s="3021"/>
      <c r="R40" s="3021"/>
      <c r="S40" s="3021"/>
      <c r="T40" s="3021"/>
      <c r="U40" s="3021"/>
      <c r="V40" s="3021"/>
      <c r="W40" s="3021"/>
      <c r="X40" s="3021"/>
      <c r="Y40" s="3021"/>
      <c r="Z40" s="3021"/>
      <c r="AA40" s="3021"/>
      <c r="AB40" s="3021"/>
      <c r="AC40" s="3021"/>
    </row>
    <row r="41" spans="1:29" ht="24" customHeight="1" x14ac:dyDescent="0.15">
      <c r="A41" s="412"/>
      <c r="B41" s="412"/>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row>
    <row r="42" spans="1:29" ht="24" customHeight="1" x14ac:dyDescent="0.15">
      <c r="A42" s="415"/>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row>
    <row r="43" spans="1:29" ht="24" customHeight="1" x14ac:dyDescent="0.15">
      <c r="A43" s="412"/>
      <c r="B43" s="414"/>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row>
    <row r="44" spans="1:29" ht="24" customHeight="1" x14ac:dyDescent="0.15">
      <c r="A44" s="412"/>
      <c r="B44" s="413"/>
      <c r="C44" s="3021"/>
      <c r="D44" s="3021"/>
      <c r="E44" s="3021"/>
      <c r="F44" s="3021"/>
      <c r="G44" s="3021"/>
      <c r="H44" s="3021"/>
      <c r="I44" s="3021"/>
      <c r="J44" s="3021"/>
      <c r="K44" s="3021"/>
      <c r="L44" s="3021"/>
      <c r="M44" s="3021"/>
      <c r="N44" s="3021"/>
      <c r="O44" s="3021"/>
      <c r="P44" s="3021"/>
      <c r="Q44" s="3021"/>
      <c r="R44" s="3021"/>
      <c r="S44" s="3021"/>
      <c r="T44" s="3021"/>
      <c r="U44" s="3021"/>
      <c r="V44" s="3021"/>
      <c r="W44" s="3021"/>
      <c r="X44" s="3021"/>
      <c r="Y44" s="3021"/>
      <c r="Z44" s="3021"/>
      <c r="AA44" s="3021"/>
      <c r="AB44" s="3021"/>
      <c r="AC44" s="3021"/>
    </row>
    <row r="45" spans="1:29" ht="24" customHeight="1" x14ac:dyDescent="0.15">
      <c r="A45" s="412"/>
      <c r="B45" s="413"/>
      <c r="C45" s="3021"/>
      <c r="D45" s="3021"/>
      <c r="E45" s="3021"/>
      <c r="F45" s="3021"/>
      <c r="G45" s="3021"/>
      <c r="H45" s="3021"/>
      <c r="I45" s="3021"/>
      <c r="J45" s="3021"/>
      <c r="K45" s="3021"/>
      <c r="L45" s="3021"/>
      <c r="M45" s="3021"/>
      <c r="N45" s="3021"/>
      <c r="O45" s="3021"/>
      <c r="P45" s="3021"/>
      <c r="Q45" s="3021"/>
      <c r="R45" s="3021"/>
      <c r="S45" s="3021"/>
      <c r="T45" s="3021"/>
      <c r="U45" s="3021"/>
      <c r="V45" s="3021"/>
      <c r="W45" s="3021"/>
      <c r="X45" s="3021"/>
      <c r="Y45" s="3021"/>
      <c r="Z45" s="3021"/>
      <c r="AA45" s="3021"/>
      <c r="AB45" s="3021"/>
      <c r="AC45" s="3021"/>
    </row>
    <row r="46" spans="1:29" ht="24" customHeight="1" x14ac:dyDescent="0.15">
      <c r="A46" s="412"/>
      <c r="B46" s="414"/>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row>
    <row r="47" spans="1:29" ht="24" customHeight="1" x14ac:dyDescent="0.15">
      <c r="A47" s="412"/>
      <c r="B47" s="413"/>
      <c r="C47" s="3021"/>
      <c r="D47" s="3021"/>
      <c r="E47" s="3021"/>
      <c r="F47" s="3021"/>
      <c r="G47" s="3021"/>
      <c r="H47" s="3021"/>
      <c r="I47" s="3021"/>
      <c r="J47" s="3021"/>
      <c r="K47" s="3021"/>
      <c r="L47" s="3021"/>
      <c r="M47" s="3021"/>
      <c r="N47" s="3021"/>
      <c r="O47" s="3021"/>
      <c r="P47" s="3021"/>
      <c r="Q47" s="3021"/>
      <c r="R47" s="3021"/>
      <c r="S47" s="3021"/>
      <c r="T47" s="3021"/>
      <c r="U47" s="3021"/>
      <c r="V47" s="3021"/>
      <c r="W47" s="3021"/>
      <c r="X47" s="3021"/>
      <c r="Y47" s="3021"/>
      <c r="Z47" s="3021"/>
      <c r="AA47" s="3021"/>
      <c r="AB47" s="3021"/>
      <c r="AC47" s="3021"/>
    </row>
    <row r="48" spans="1:29" ht="24" customHeight="1" x14ac:dyDescent="0.15">
      <c r="A48" s="412"/>
      <c r="B48" s="413"/>
      <c r="C48" s="3021"/>
      <c r="D48" s="3021"/>
      <c r="E48" s="3021"/>
      <c r="F48" s="3021"/>
      <c r="G48" s="3021"/>
      <c r="H48" s="3021"/>
      <c r="I48" s="3021"/>
      <c r="J48" s="3021"/>
      <c r="K48" s="3021"/>
      <c r="L48" s="3021"/>
      <c r="M48" s="3021"/>
      <c r="N48" s="3021"/>
      <c r="O48" s="3021"/>
      <c r="P48" s="3021"/>
      <c r="Q48" s="3021"/>
      <c r="R48" s="3021"/>
      <c r="S48" s="3021"/>
      <c r="T48" s="3021"/>
      <c r="U48" s="3021"/>
      <c r="V48" s="3021"/>
      <c r="W48" s="3021"/>
      <c r="X48" s="3021"/>
      <c r="Y48" s="3021"/>
      <c r="Z48" s="3021"/>
      <c r="AA48" s="3021"/>
      <c r="AB48" s="3021"/>
      <c r="AC48" s="3021"/>
    </row>
    <row r="49" spans="1:29" ht="24" customHeight="1" x14ac:dyDescent="0.15">
      <c r="A49" s="412"/>
      <c r="B49" s="412"/>
      <c r="C49" s="592"/>
      <c r="D49" s="592"/>
      <c r="E49" s="592"/>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row>
    <row r="50" spans="1:29" ht="24" customHeight="1" x14ac:dyDescent="0.15">
      <c r="A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row>
    <row r="51" spans="1:29" ht="24" customHeight="1" x14ac:dyDescent="0.15">
      <c r="A51" s="412"/>
      <c r="B51" s="414"/>
      <c r="C51" s="412"/>
      <c r="D51" s="412"/>
      <c r="E51" s="412"/>
      <c r="F51" s="412"/>
      <c r="G51" s="412"/>
      <c r="H51" s="412"/>
      <c r="I51" s="412"/>
      <c r="J51" s="412"/>
      <c r="K51" s="412"/>
      <c r="L51" s="412"/>
      <c r="M51" s="412"/>
      <c r="N51" s="412"/>
      <c r="O51" s="412"/>
      <c r="P51" s="412"/>
      <c r="Q51" s="412"/>
      <c r="R51" s="412"/>
      <c r="S51" s="412"/>
      <c r="T51" s="412"/>
      <c r="U51" s="412"/>
      <c r="V51" s="412"/>
      <c r="W51" s="412"/>
      <c r="X51" s="412"/>
      <c r="Y51" s="412"/>
      <c r="Z51" s="412"/>
      <c r="AA51" s="412"/>
      <c r="AB51" s="412"/>
      <c r="AC51" s="412"/>
    </row>
    <row r="52" spans="1:29" ht="24" customHeight="1" x14ac:dyDescent="0.15">
      <c r="A52" s="412"/>
      <c r="B52" s="413"/>
      <c r="C52" s="3021"/>
      <c r="D52" s="3021"/>
      <c r="E52" s="3021"/>
      <c r="F52" s="3021"/>
      <c r="G52" s="3021"/>
      <c r="H52" s="3021"/>
      <c r="I52" s="3021"/>
      <c r="J52" s="3021"/>
      <c r="K52" s="3021"/>
      <c r="L52" s="3021"/>
      <c r="M52" s="3021"/>
      <c r="N52" s="3021"/>
      <c r="O52" s="3021"/>
      <c r="P52" s="3021"/>
      <c r="Q52" s="3021"/>
      <c r="R52" s="3021"/>
      <c r="S52" s="3021"/>
      <c r="T52" s="3021"/>
      <c r="U52" s="3021"/>
      <c r="V52" s="3021"/>
      <c r="W52" s="3021"/>
      <c r="X52" s="3021"/>
      <c r="Y52" s="3021"/>
      <c r="Z52" s="3021"/>
      <c r="AA52" s="3021"/>
      <c r="AB52" s="3021"/>
      <c r="AC52" s="3021"/>
    </row>
    <row r="53" spans="1:29" ht="24" customHeight="1" x14ac:dyDescent="0.15">
      <c r="A53" s="412"/>
      <c r="B53" s="413"/>
      <c r="C53" s="3021"/>
      <c r="D53" s="3021"/>
      <c r="E53" s="3021"/>
      <c r="F53" s="3021"/>
      <c r="G53" s="3021"/>
      <c r="H53" s="3021"/>
      <c r="I53" s="3021"/>
      <c r="J53" s="3021"/>
      <c r="K53" s="3021"/>
      <c r="L53" s="3021"/>
      <c r="M53" s="3021"/>
      <c r="N53" s="3021"/>
      <c r="O53" s="3021"/>
      <c r="P53" s="3021"/>
      <c r="Q53" s="3021"/>
      <c r="R53" s="3021"/>
      <c r="S53" s="3021"/>
      <c r="T53" s="3021"/>
      <c r="U53" s="3021"/>
      <c r="V53" s="3021"/>
      <c r="W53" s="3021"/>
      <c r="X53" s="3021"/>
      <c r="Y53" s="3021"/>
      <c r="Z53" s="3021"/>
      <c r="AA53" s="3021"/>
      <c r="AB53" s="3021"/>
      <c r="AC53" s="3021"/>
    </row>
    <row r="54" spans="1:29" ht="24" customHeight="1" x14ac:dyDescent="0.15">
      <c r="A54" s="412"/>
      <c r="B54" s="413"/>
      <c r="C54" s="3021"/>
      <c r="D54" s="3021"/>
      <c r="E54" s="3021"/>
      <c r="F54" s="3021"/>
      <c r="G54" s="3021"/>
      <c r="H54" s="3021"/>
      <c r="I54" s="3021"/>
      <c r="J54" s="3021"/>
      <c r="K54" s="3021"/>
      <c r="L54" s="3021"/>
      <c r="M54" s="3021"/>
      <c r="N54" s="3021"/>
      <c r="O54" s="3021"/>
      <c r="P54" s="3021"/>
      <c r="Q54" s="3021"/>
      <c r="R54" s="3021"/>
      <c r="S54" s="3021"/>
      <c r="T54" s="3021"/>
      <c r="U54" s="3021"/>
      <c r="V54" s="3021"/>
      <c r="W54" s="3021"/>
      <c r="X54" s="3021"/>
      <c r="Y54" s="3021"/>
      <c r="Z54" s="3021"/>
      <c r="AA54" s="3021"/>
      <c r="AB54" s="3021"/>
      <c r="AC54" s="3021"/>
    </row>
    <row r="55" spans="1:29" ht="24" customHeight="1" x14ac:dyDescent="0.15">
      <c r="A55" s="412"/>
      <c r="B55" s="413"/>
      <c r="C55" s="592"/>
      <c r="D55" s="592"/>
      <c r="E55" s="592"/>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row>
    <row r="56" spans="1:29" ht="24" customHeight="1" x14ac:dyDescent="0.15">
      <c r="A56" s="412"/>
      <c r="B56" s="413"/>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2"/>
      <c r="AA56" s="592"/>
      <c r="AB56" s="592"/>
      <c r="AC56" s="592"/>
    </row>
    <row r="57" spans="1:29" ht="17.25" customHeight="1" x14ac:dyDescent="0.15">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row>
    <row r="58" spans="1:29" ht="17.25" customHeight="1" x14ac:dyDescent="0.15">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row>
    <row r="59" spans="1:29" ht="17.25" customHeight="1" x14ac:dyDescent="0.15">
      <c r="C59" s="412"/>
      <c r="D59" s="412"/>
      <c r="E59" s="412"/>
      <c r="F59" s="41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row>
    <row r="60" spans="1:29" ht="17.25" customHeight="1" x14ac:dyDescent="0.15">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c r="AA60" s="412"/>
      <c r="AB60" s="412"/>
      <c r="AC60" s="412"/>
    </row>
    <row r="61" spans="1:29" ht="17.25" customHeight="1" x14ac:dyDescent="0.15">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c r="AA61" s="412"/>
      <c r="AB61" s="412"/>
      <c r="AC61" s="41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9"/>
  <dataValidations count="2">
    <dataValidation type="list" allowBlank="1" showInputMessage="1" showErrorMessage="1" sqref="B52:B54 B47:B48 B44:B45 B39:B40 B36:B37 B33:B34 B30:B31" xr:uid="{39919551-53EB-4B43-A4D3-058493630369}">
      <formula1>"✓"</formula1>
    </dataValidation>
    <dataValidation type="list" allowBlank="1" showInputMessage="1" showErrorMessage="1" sqref="C14:C21" xr:uid="{5D75AE96-87F7-4246-BB0D-DD943B31C29E}">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4294967293"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38B6B-FB88-4769-8BCF-F618A783B67B}">
  <dimension ref="A1:BG55"/>
  <sheetViews>
    <sheetView view="pageBreakPreview" zoomScale="148" zoomScaleNormal="100" zoomScaleSheetLayoutView="148" workbookViewId="0">
      <selection activeCell="B4" sqref="B4:AH4"/>
    </sheetView>
  </sheetViews>
  <sheetFormatPr defaultColWidth="3.5" defaultRowHeight="13.5" x14ac:dyDescent="0.15"/>
  <cols>
    <col min="1" max="1" width="1.25" style="364" customWidth="1"/>
    <col min="2" max="2" width="3.125" style="365" customWidth="1"/>
    <col min="3" max="5" width="3.125" style="364" customWidth="1"/>
    <col min="6" max="6" width="7.625" style="364" customWidth="1"/>
    <col min="7" max="30" width="3.125" style="364" customWidth="1"/>
    <col min="31" max="33" width="3.25" style="364" customWidth="1"/>
    <col min="34" max="34" width="3.125" style="364" customWidth="1"/>
    <col min="35" max="35" width="1.25" style="364" customWidth="1"/>
    <col min="36" max="256" width="3.5" style="364"/>
    <col min="257" max="257" width="1.25" style="364" customWidth="1"/>
    <col min="258" max="286" width="3.125" style="364" customWidth="1"/>
    <col min="287" max="289" width="3.25" style="364" customWidth="1"/>
    <col min="290" max="290" width="3.125" style="364" customWidth="1"/>
    <col min="291" max="291" width="1.25" style="364" customWidth="1"/>
    <col min="292" max="512" width="3.5" style="364"/>
    <col min="513" max="513" width="1.25" style="364" customWidth="1"/>
    <col min="514" max="542" width="3.125" style="364" customWidth="1"/>
    <col min="543" max="545" width="3.25" style="364" customWidth="1"/>
    <col min="546" max="546" width="3.125" style="364" customWidth="1"/>
    <col min="547" max="547" width="1.25" style="364" customWidth="1"/>
    <col min="548" max="768" width="3.5" style="364"/>
    <col min="769" max="769" width="1.25" style="364" customWidth="1"/>
    <col min="770" max="798" width="3.125" style="364" customWidth="1"/>
    <col min="799" max="801" width="3.25" style="364" customWidth="1"/>
    <col min="802" max="802" width="3.125" style="364" customWidth="1"/>
    <col min="803" max="803" width="1.25" style="364" customWidth="1"/>
    <col min="804" max="1024" width="3.5" style="364"/>
    <col min="1025" max="1025" width="1.25" style="364" customWidth="1"/>
    <col min="1026" max="1054" width="3.125" style="364" customWidth="1"/>
    <col min="1055" max="1057" width="3.25" style="364" customWidth="1"/>
    <col min="1058" max="1058" width="3.125" style="364" customWidth="1"/>
    <col min="1059" max="1059" width="1.25" style="364" customWidth="1"/>
    <col min="1060" max="1280" width="3.5" style="364"/>
    <col min="1281" max="1281" width="1.25" style="364" customWidth="1"/>
    <col min="1282" max="1310" width="3.125" style="364" customWidth="1"/>
    <col min="1311" max="1313" width="3.25" style="364" customWidth="1"/>
    <col min="1314" max="1314" width="3.125" style="364" customWidth="1"/>
    <col min="1315" max="1315" width="1.25" style="364" customWidth="1"/>
    <col min="1316" max="1536" width="3.5" style="364"/>
    <col min="1537" max="1537" width="1.25" style="364" customWidth="1"/>
    <col min="1538" max="1566" width="3.125" style="364" customWidth="1"/>
    <col min="1567" max="1569" width="3.25" style="364" customWidth="1"/>
    <col min="1570" max="1570" width="3.125" style="364" customWidth="1"/>
    <col min="1571" max="1571" width="1.25" style="364" customWidth="1"/>
    <col min="1572" max="1792" width="3.5" style="364"/>
    <col min="1793" max="1793" width="1.25" style="364" customWidth="1"/>
    <col min="1794" max="1822" width="3.125" style="364" customWidth="1"/>
    <col min="1823" max="1825" width="3.25" style="364" customWidth="1"/>
    <col min="1826" max="1826" width="3.125" style="364" customWidth="1"/>
    <col min="1827" max="1827" width="1.25" style="364" customWidth="1"/>
    <col min="1828" max="2048" width="3.5" style="364"/>
    <col min="2049" max="2049" width="1.25" style="364" customWidth="1"/>
    <col min="2050" max="2078" width="3.125" style="364" customWidth="1"/>
    <col min="2079" max="2081" width="3.25" style="364" customWidth="1"/>
    <col min="2082" max="2082" width="3.125" style="364" customWidth="1"/>
    <col min="2083" max="2083" width="1.25" style="364" customWidth="1"/>
    <col min="2084" max="2304" width="3.5" style="364"/>
    <col min="2305" max="2305" width="1.25" style="364" customWidth="1"/>
    <col min="2306" max="2334" width="3.125" style="364" customWidth="1"/>
    <col min="2335" max="2337" width="3.25" style="364" customWidth="1"/>
    <col min="2338" max="2338" width="3.125" style="364" customWidth="1"/>
    <col min="2339" max="2339" width="1.25" style="364" customWidth="1"/>
    <col min="2340" max="2560" width="3.5" style="364"/>
    <col min="2561" max="2561" width="1.25" style="364" customWidth="1"/>
    <col min="2562" max="2590" width="3.125" style="364" customWidth="1"/>
    <col min="2591" max="2593" width="3.25" style="364" customWidth="1"/>
    <col min="2594" max="2594" width="3.125" style="364" customWidth="1"/>
    <col min="2595" max="2595" width="1.25" style="364" customWidth="1"/>
    <col min="2596" max="2816" width="3.5" style="364"/>
    <col min="2817" max="2817" width="1.25" style="364" customWidth="1"/>
    <col min="2818" max="2846" width="3.125" style="364" customWidth="1"/>
    <col min="2847" max="2849" width="3.25" style="364" customWidth="1"/>
    <col min="2850" max="2850" width="3.125" style="364" customWidth="1"/>
    <col min="2851" max="2851" width="1.25" style="364" customWidth="1"/>
    <col min="2852" max="3072" width="3.5" style="364"/>
    <col min="3073" max="3073" width="1.25" style="364" customWidth="1"/>
    <col min="3074" max="3102" width="3.125" style="364" customWidth="1"/>
    <col min="3103" max="3105" width="3.25" style="364" customWidth="1"/>
    <col min="3106" max="3106" width="3.125" style="364" customWidth="1"/>
    <col min="3107" max="3107" width="1.25" style="364" customWidth="1"/>
    <col min="3108" max="3328" width="3.5" style="364"/>
    <col min="3329" max="3329" width="1.25" style="364" customWidth="1"/>
    <col min="3330" max="3358" width="3.125" style="364" customWidth="1"/>
    <col min="3359" max="3361" width="3.25" style="364" customWidth="1"/>
    <col min="3362" max="3362" width="3.125" style="364" customWidth="1"/>
    <col min="3363" max="3363" width="1.25" style="364" customWidth="1"/>
    <col min="3364" max="3584" width="3.5" style="364"/>
    <col min="3585" max="3585" width="1.25" style="364" customWidth="1"/>
    <col min="3586" max="3614" width="3.125" style="364" customWidth="1"/>
    <col min="3615" max="3617" width="3.25" style="364" customWidth="1"/>
    <col min="3618" max="3618" width="3.125" style="364" customWidth="1"/>
    <col min="3619" max="3619" width="1.25" style="364" customWidth="1"/>
    <col min="3620" max="3840" width="3.5" style="364"/>
    <col min="3841" max="3841" width="1.25" style="364" customWidth="1"/>
    <col min="3842" max="3870" width="3.125" style="364" customWidth="1"/>
    <col min="3871" max="3873" width="3.25" style="364" customWidth="1"/>
    <col min="3874" max="3874" width="3.125" style="364" customWidth="1"/>
    <col min="3875" max="3875" width="1.25" style="364" customWidth="1"/>
    <col min="3876" max="4096" width="3.5" style="364"/>
    <col min="4097" max="4097" width="1.25" style="364" customWidth="1"/>
    <col min="4098" max="4126" width="3.125" style="364" customWidth="1"/>
    <col min="4127" max="4129" width="3.25" style="364" customWidth="1"/>
    <col min="4130" max="4130" width="3.125" style="364" customWidth="1"/>
    <col min="4131" max="4131" width="1.25" style="364" customWidth="1"/>
    <col min="4132" max="4352" width="3.5" style="364"/>
    <col min="4353" max="4353" width="1.25" style="364" customWidth="1"/>
    <col min="4354" max="4382" width="3.125" style="364" customWidth="1"/>
    <col min="4383" max="4385" width="3.25" style="364" customWidth="1"/>
    <col min="4386" max="4386" width="3.125" style="364" customWidth="1"/>
    <col min="4387" max="4387" width="1.25" style="364" customWidth="1"/>
    <col min="4388" max="4608" width="3.5" style="364"/>
    <col min="4609" max="4609" width="1.25" style="364" customWidth="1"/>
    <col min="4610" max="4638" width="3.125" style="364" customWidth="1"/>
    <col min="4639" max="4641" width="3.25" style="364" customWidth="1"/>
    <col min="4642" max="4642" width="3.125" style="364" customWidth="1"/>
    <col min="4643" max="4643" width="1.25" style="364" customWidth="1"/>
    <col min="4644" max="4864" width="3.5" style="364"/>
    <col min="4865" max="4865" width="1.25" style="364" customWidth="1"/>
    <col min="4866" max="4894" width="3.125" style="364" customWidth="1"/>
    <col min="4895" max="4897" width="3.25" style="364" customWidth="1"/>
    <col min="4898" max="4898" width="3.125" style="364" customWidth="1"/>
    <col min="4899" max="4899" width="1.25" style="364" customWidth="1"/>
    <col min="4900" max="5120" width="3.5" style="364"/>
    <col min="5121" max="5121" width="1.25" style="364" customWidth="1"/>
    <col min="5122" max="5150" width="3.125" style="364" customWidth="1"/>
    <col min="5151" max="5153" width="3.25" style="364" customWidth="1"/>
    <col min="5154" max="5154" width="3.125" style="364" customWidth="1"/>
    <col min="5155" max="5155" width="1.25" style="364" customWidth="1"/>
    <col min="5156" max="5376" width="3.5" style="364"/>
    <col min="5377" max="5377" width="1.25" style="364" customWidth="1"/>
    <col min="5378" max="5406" width="3.125" style="364" customWidth="1"/>
    <col min="5407" max="5409" width="3.25" style="364" customWidth="1"/>
    <col min="5410" max="5410" width="3.125" style="364" customWidth="1"/>
    <col min="5411" max="5411" width="1.25" style="364" customWidth="1"/>
    <col min="5412" max="5632" width="3.5" style="364"/>
    <col min="5633" max="5633" width="1.25" style="364" customWidth="1"/>
    <col min="5634" max="5662" width="3.125" style="364" customWidth="1"/>
    <col min="5663" max="5665" width="3.25" style="364" customWidth="1"/>
    <col min="5666" max="5666" width="3.125" style="364" customWidth="1"/>
    <col min="5667" max="5667" width="1.25" style="364" customWidth="1"/>
    <col min="5668" max="5888" width="3.5" style="364"/>
    <col min="5889" max="5889" width="1.25" style="364" customWidth="1"/>
    <col min="5890" max="5918" width="3.125" style="364" customWidth="1"/>
    <col min="5919" max="5921" width="3.25" style="364" customWidth="1"/>
    <col min="5922" max="5922" width="3.125" style="364" customWidth="1"/>
    <col min="5923" max="5923" width="1.25" style="364" customWidth="1"/>
    <col min="5924" max="6144" width="3.5" style="364"/>
    <col min="6145" max="6145" width="1.25" style="364" customWidth="1"/>
    <col min="6146" max="6174" width="3.125" style="364" customWidth="1"/>
    <col min="6175" max="6177" width="3.25" style="364" customWidth="1"/>
    <col min="6178" max="6178" width="3.125" style="364" customWidth="1"/>
    <col min="6179" max="6179" width="1.25" style="364" customWidth="1"/>
    <col min="6180" max="6400" width="3.5" style="364"/>
    <col min="6401" max="6401" width="1.25" style="364" customWidth="1"/>
    <col min="6402" max="6430" width="3.125" style="364" customWidth="1"/>
    <col min="6431" max="6433" width="3.25" style="364" customWidth="1"/>
    <col min="6434" max="6434" width="3.125" style="364" customWidth="1"/>
    <col min="6435" max="6435" width="1.25" style="364" customWidth="1"/>
    <col min="6436" max="6656" width="3.5" style="364"/>
    <col min="6657" max="6657" width="1.25" style="364" customWidth="1"/>
    <col min="6658" max="6686" width="3.125" style="364" customWidth="1"/>
    <col min="6687" max="6689" width="3.25" style="364" customWidth="1"/>
    <col min="6690" max="6690" width="3.125" style="364" customWidth="1"/>
    <col min="6691" max="6691" width="1.25" style="364" customWidth="1"/>
    <col min="6692" max="6912" width="3.5" style="364"/>
    <col min="6913" max="6913" width="1.25" style="364" customWidth="1"/>
    <col min="6914" max="6942" width="3.125" style="364" customWidth="1"/>
    <col min="6943" max="6945" width="3.25" style="364" customWidth="1"/>
    <col min="6946" max="6946" width="3.125" style="364" customWidth="1"/>
    <col min="6947" max="6947" width="1.25" style="364" customWidth="1"/>
    <col min="6948" max="7168" width="3.5" style="364"/>
    <col min="7169" max="7169" width="1.25" style="364" customWidth="1"/>
    <col min="7170" max="7198" width="3.125" style="364" customWidth="1"/>
    <col min="7199" max="7201" width="3.25" style="364" customWidth="1"/>
    <col min="7202" max="7202" width="3.125" style="364" customWidth="1"/>
    <col min="7203" max="7203" width="1.25" style="364" customWidth="1"/>
    <col min="7204" max="7424" width="3.5" style="364"/>
    <col min="7425" max="7425" width="1.25" style="364" customWidth="1"/>
    <col min="7426" max="7454" width="3.125" style="364" customWidth="1"/>
    <col min="7455" max="7457" width="3.25" style="364" customWidth="1"/>
    <col min="7458" max="7458" width="3.125" style="364" customWidth="1"/>
    <col min="7459" max="7459" width="1.25" style="364" customWidth="1"/>
    <col min="7460" max="7680" width="3.5" style="364"/>
    <col min="7681" max="7681" width="1.25" style="364" customWidth="1"/>
    <col min="7682" max="7710" width="3.125" style="364" customWidth="1"/>
    <col min="7711" max="7713" width="3.25" style="364" customWidth="1"/>
    <col min="7714" max="7714" width="3.125" style="364" customWidth="1"/>
    <col min="7715" max="7715" width="1.25" style="364" customWidth="1"/>
    <col min="7716" max="7936" width="3.5" style="364"/>
    <col min="7937" max="7937" width="1.25" style="364" customWidth="1"/>
    <col min="7938" max="7966" width="3.125" style="364" customWidth="1"/>
    <col min="7967" max="7969" width="3.25" style="364" customWidth="1"/>
    <col min="7970" max="7970" width="3.125" style="364" customWidth="1"/>
    <col min="7971" max="7971" width="1.25" style="364" customWidth="1"/>
    <col min="7972" max="8192" width="3.5" style="364"/>
    <col min="8193" max="8193" width="1.25" style="364" customWidth="1"/>
    <col min="8194" max="8222" width="3.125" style="364" customWidth="1"/>
    <col min="8223" max="8225" width="3.25" style="364" customWidth="1"/>
    <col min="8226" max="8226" width="3.125" style="364" customWidth="1"/>
    <col min="8227" max="8227" width="1.25" style="364" customWidth="1"/>
    <col min="8228" max="8448" width="3.5" style="364"/>
    <col min="8449" max="8449" width="1.25" style="364" customWidth="1"/>
    <col min="8450" max="8478" width="3.125" style="364" customWidth="1"/>
    <col min="8479" max="8481" width="3.25" style="364" customWidth="1"/>
    <col min="8482" max="8482" width="3.125" style="364" customWidth="1"/>
    <col min="8483" max="8483" width="1.25" style="364" customWidth="1"/>
    <col min="8484" max="8704" width="3.5" style="364"/>
    <col min="8705" max="8705" width="1.25" style="364" customWidth="1"/>
    <col min="8706" max="8734" width="3.125" style="364" customWidth="1"/>
    <col min="8735" max="8737" width="3.25" style="364" customWidth="1"/>
    <col min="8738" max="8738" width="3.125" style="364" customWidth="1"/>
    <col min="8739" max="8739" width="1.25" style="364" customWidth="1"/>
    <col min="8740" max="8960" width="3.5" style="364"/>
    <col min="8961" max="8961" width="1.25" style="364" customWidth="1"/>
    <col min="8962" max="8990" width="3.125" style="364" customWidth="1"/>
    <col min="8991" max="8993" width="3.25" style="364" customWidth="1"/>
    <col min="8994" max="8994" width="3.125" style="364" customWidth="1"/>
    <col min="8995" max="8995" width="1.25" style="364" customWidth="1"/>
    <col min="8996" max="9216" width="3.5" style="364"/>
    <col min="9217" max="9217" width="1.25" style="364" customWidth="1"/>
    <col min="9218" max="9246" width="3.125" style="364" customWidth="1"/>
    <col min="9247" max="9249" width="3.25" style="364" customWidth="1"/>
    <col min="9250" max="9250" width="3.125" style="364" customWidth="1"/>
    <col min="9251" max="9251" width="1.25" style="364" customWidth="1"/>
    <col min="9252" max="9472" width="3.5" style="364"/>
    <col min="9473" max="9473" width="1.25" style="364" customWidth="1"/>
    <col min="9474" max="9502" width="3.125" style="364" customWidth="1"/>
    <col min="9503" max="9505" width="3.25" style="364" customWidth="1"/>
    <col min="9506" max="9506" width="3.125" style="364" customWidth="1"/>
    <col min="9507" max="9507" width="1.25" style="364" customWidth="1"/>
    <col min="9508" max="9728" width="3.5" style="364"/>
    <col min="9729" max="9729" width="1.25" style="364" customWidth="1"/>
    <col min="9730" max="9758" width="3.125" style="364" customWidth="1"/>
    <col min="9759" max="9761" width="3.25" style="364" customWidth="1"/>
    <col min="9762" max="9762" width="3.125" style="364" customWidth="1"/>
    <col min="9763" max="9763" width="1.25" style="364" customWidth="1"/>
    <col min="9764" max="9984" width="3.5" style="364"/>
    <col min="9985" max="9985" width="1.25" style="364" customWidth="1"/>
    <col min="9986" max="10014" width="3.125" style="364" customWidth="1"/>
    <col min="10015" max="10017" width="3.25" style="364" customWidth="1"/>
    <col min="10018" max="10018" width="3.125" style="364" customWidth="1"/>
    <col min="10019" max="10019" width="1.25" style="364" customWidth="1"/>
    <col min="10020" max="10240" width="3.5" style="364"/>
    <col min="10241" max="10241" width="1.25" style="364" customWidth="1"/>
    <col min="10242" max="10270" width="3.125" style="364" customWidth="1"/>
    <col min="10271" max="10273" width="3.25" style="364" customWidth="1"/>
    <col min="10274" max="10274" width="3.125" style="364" customWidth="1"/>
    <col min="10275" max="10275" width="1.25" style="364" customWidth="1"/>
    <col min="10276" max="10496" width="3.5" style="364"/>
    <col min="10497" max="10497" width="1.25" style="364" customWidth="1"/>
    <col min="10498" max="10526" width="3.125" style="364" customWidth="1"/>
    <col min="10527" max="10529" width="3.25" style="364" customWidth="1"/>
    <col min="10530" max="10530" width="3.125" style="364" customWidth="1"/>
    <col min="10531" max="10531" width="1.25" style="364" customWidth="1"/>
    <col min="10532" max="10752" width="3.5" style="364"/>
    <col min="10753" max="10753" width="1.25" style="364" customWidth="1"/>
    <col min="10754" max="10782" width="3.125" style="364" customWidth="1"/>
    <col min="10783" max="10785" width="3.25" style="364" customWidth="1"/>
    <col min="10786" max="10786" width="3.125" style="364" customWidth="1"/>
    <col min="10787" max="10787" width="1.25" style="364" customWidth="1"/>
    <col min="10788" max="11008" width="3.5" style="364"/>
    <col min="11009" max="11009" width="1.25" style="364" customWidth="1"/>
    <col min="11010" max="11038" width="3.125" style="364" customWidth="1"/>
    <col min="11039" max="11041" width="3.25" style="364" customWidth="1"/>
    <col min="11042" max="11042" width="3.125" style="364" customWidth="1"/>
    <col min="11043" max="11043" width="1.25" style="364" customWidth="1"/>
    <col min="11044" max="11264" width="3.5" style="364"/>
    <col min="11265" max="11265" width="1.25" style="364" customWidth="1"/>
    <col min="11266" max="11294" width="3.125" style="364" customWidth="1"/>
    <col min="11295" max="11297" width="3.25" style="364" customWidth="1"/>
    <col min="11298" max="11298" width="3.125" style="364" customWidth="1"/>
    <col min="11299" max="11299" width="1.25" style="364" customWidth="1"/>
    <col min="11300" max="11520" width="3.5" style="364"/>
    <col min="11521" max="11521" width="1.25" style="364" customWidth="1"/>
    <col min="11522" max="11550" width="3.125" style="364" customWidth="1"/>
    <col min="11551" max="11553" width="3.25" style="364" customWidth="1"/>
    <col min="11554" max="11554" width="3.125" style="364" customWidth="1"/>
    <col min="11555" max="11555" width="1.25" style="364" customWidth="1"/>
    <col min="11556" max="11776" width="3.5" style="364"/>
    <col min="11777" max="11777" width="1.25" style="364" customWidth="1"/>
    <col min="11778" max="11806" width="3.125" style="364" customWidth="1"/>
    <col min="11807" max="11809" width="3.25" style="364" customWidth="1"/>
    <col min="11810" max="11810" width="3.125" style="364" customWidth="1"/>
    <col min="11811" max="11811" width="1.25" style="364" customWidth="1"/>
    <col min="11812" max="12032" width="3.5" style="364"/>
    <col min="12033" max="12033" width="1.25" style="364" customWidth="1"/>
    <col min="12034" max="12062" width="3.125" style="364" customWidth="1"/>
    <col min="12063" max="12065" width="3.25" style="364" customWidth="1"/>
    <col min="12066" max="12066" width="3.125" style="364" customWidth="1"/>
    <col min="12067" max="12067" width="1.25" style="364" customWidth="1"/>
    <col min="12068" max="12288" width="3.5" style="364"/>
    <col min="12289" max="12289" width="1.25" style="364" customWidth="1"/>
    <col min="12290" max="12318" width="3.125" style="364" customWidth="1"/>
    <col min="12319" max="12321" width="3.25" style="364" customWidth="1"/>
    <col min="12322" max="12322" width="3.125" style="364" customWidth="1"/>
    <col min="12323" max="12323" width="1.25" style="364" customWidth="1"/>
    <col min="12324" max="12544" width="3.5" style="364"/>
    <col min="12545" max="12545" width="1.25" style="364" customWidth="1"/>
    <col min="12546" max="12574" width="3.125" style="364" customWidth="1"/>
    <col min="12575" max="12577" width="3.25" style="364" customWidth="1"/>
    <col min="12578" max="12578" width="3.125" style="364" customWidth="1"/>
    <col min="12579" max="12579" width="1.25" style="364" customWidth="1"/>
    <col min="12580" max="12800" width="3.5" style="364"/>
    <col min="12801" max="12801" width="1.25" style="364" customWidth="1"/>
    <col min="12802" max="12830" width="3.125" style="364" customWidth="1"/>
    <col min="12831" max="12833" width="3.25" style="364" customWidth="1"/>
    <col min="12834" max="12834" width="3.125" style="364" customWidth="1"/>
    <col min="12835" max="12835" width="1.25" style="364" customWidth="1"/>
    <col min="12836" max="13056" width="3.5" style="364"/>
    <col min="13057" max="13057" width="1.25" style="364" customWidth="1"/>
    <col min="13058" max="13086" width="3.125" style="364" customWidth="1"/>
    <col min="13087" max="13089" width="3.25" style="364" customWidth="1"/>
    <col min="13090" max="13090" width="3.125" style="364" customWidth="1"/>
    <col min="13091" max="13091" width="1.25" style="364" customWidth="1"/>
    <col min="13092" max="13312" width="3.5" style="364"/>
    <col min="13313" max="13313" width="1.25" style="364" customWidth="1"/>
    <col min="13314" max="13342" width="3.125" style="364" customWidth="1"/>
    <col min="13343" max="13345" width="3.25" style="364" customWidth="1"/>
    <col min="13346" max="13346" width="3.125" style="364" customWidth="1"/>
    <col min="13347" max="13347" width="1.25" style="364" customWidth="1"/>
    <col min="13348" max="13568" width="3.5" style="364"/>
    <col min="13569" max="13569" width="1.25" style="364" customWidth="1"/>
    <col min="13570" max="13598" width="3.125" style="364" customWidth="1"/>
    <col min="13599" max="13601" width="3.25" style="364" customWidth="1"/>
    <col min="13602" max="13602" width="3.125" style="364" customWidth="1"/>
    <col min="13603" max="13603" width="1.25" style="364" customWidth="1"/>
    <col min="13604" max="13824" width="3.5" style="364"/>
    <col min="13825" max="13825" width="1.25" style="364" customWidth="1"/>
    <col min="13826" max="13854" width="3.125" style="364" customWidth="1"/>
    <col min="13855" max="13857" width="3.25" style="364" customWidth="1"/>
    <col min="13858" max="13858" width="3.125" style="364" customWidth="1"/>
    <col min="13859" max="13859" width="1.25" style="364" customWidth="1"/>
    <col min="13860" max="14080" width="3.5" style="364"/>
    <col min="14081" max="14081" width="1.25" style="364" customWidth="1"/>
    <col min="14082" max="14110" width="3.125" style="364" customWidth="1"/>
    <col min="14111" max="14113" width="3.25" style="364" customWidth="1"/>
    <col min="14114" max="14114" width="3.125" style="364" customWidth="1"/>
    <col min="14115" max="14115" width="1.25" style="364" customWidth="1"/>
    <col min="14116" max="14336" width="3.5" style="364"/>
    <col min="14337" max="14337" width="1.25" style="364" customWidth="1"/>
    <col min="14338" max="14366" width="3.125" style="364" customWidth="1"/>
    <col min="14367" max="14369" width="3.25" style="364" customWidth="1"/>
    <col min="14370" max="14370" width="3.125" style="364" customWidth="1"/>
    <col min="14371" max="14371" width="1.25" style="364" customWidth="1"/>
    <col min="14372" max="14592" width="3.5" style="364"/>
    <col min="14593" max="14593" width="1.25" style="364" customWidth="1"/>
    <col min="14594" max="14622" width="3.125" style="364" customWidth="1"/>
    <col min="14623" max="14625" width="3.25" style="364" customWidth="1"/>
    <col min="14626" max="14626" width="3.125" style="364" customWidth="1"/>
    <col min="14627" max="14627" width="1.25" style="364" customWidth="1"/>
    <col min="14628" max="14848" width="3.5" style="364"/>
    <col min="14849" max="14849" width="1.25" style="364" customWidth="1"/>
    <col min="14850" max="14878" width="3.125" style="364" customWidth="1"/>
    <col min="14879" max="14881" width="3.25" style="364" customWidth="1"/>
    <col min="14882" max="14882" width="3.125" style="364" customWidth="1"/>
    <col min="14883" max="14883" width="1.25" style="364" customWidth="1"/>
    <col min="14884" max="15104" width="3.5" style="364"/>
    <col min="15105" max="15105" width="1.25" style="364" customWidth="1"/>
    <col min="15106" max="15134" width="3.125" style="364" customWidth="1"/>
    <col min="15135" max="15137" width="3.25" style="364" customWidth="1"/>
    <col min="15138" max="15138" width="3.125" style="364" customWidth="1"/>
    <col min="15139" max="15139" width="1.25" style="364" customWidth="1"/>
    <col min="15140" max="15360" width="3.5" style="364"/>
    <col min="15361" max="15361" width="1.25" style="364" customWidth="1"/>
    <col min="15362" max="15390" width="3.125" style="364" customWidth="1"/>
    <col min="15391" max="15393" width="3.25" style="364" customWidth="1"/>
    <col min="15394" max="15394" width="3.125" style="364" customWidth="1"/>
    <col min="15395" max="15395" width="1.25" style="364" customWidth="1"/>
    <col min="15396" max="15616" width="3.5" style="364"/>
    <col min="15617" max="15617" width="1.25" style="364" customWidth="1"/>
    <col min="15618" max="15646" width="3.125" style="364" customWidth="1"/>
    <col min="15647" max="15649" width="3.25" style="364" customWidth="1"/>
    <col min="15650" max="15650" width="3.125" style="364" customWidth="1"/>
    <col min="15651" max="15651" width="1.25" style="364" customWidth="1"/>
    <col min="15652" max="15872" width="3.5" style="364"/>
    <col min="15873" max="15873" width="1.25" style="364" customWidth="1"/>
    <col min="15874" max="15902" width="3.125" style="364" customWidth="1"/>
    <col min="15903" max="15905" width="3.25" style="364" customWidth="1"/>
    <col min="15906" max="15906" width="3.125" style="364" customWidth="1"/>
    <col min="15907" max="15907" width="1.25" style="364" customWidth="1"/>
    <col min="15908" max="16128" width="3.5" style="364"/>
    <col min="16129" max="16129" width="1.25" style="364" customWidth="1"/>
    <col min="16130" max="16158" width="3.125" style="364" customWidth="1"/>
    <col min="16159" max="16161" width="3.25" style="364" customWidth="1"/>
    <col min="16162" max="16162" width="3.125" style="364" customWidth="1"/>
    <col min="16163" max="16163" width="1.25" style="364" customWidth="1"/>
    <col min="16164" max="16384" width="3.5" style="364"/>
  </cols>
  <sheetData>
    <row r="1" spans="2:59" s="598" customFormat="1" x14ac:dyDescent="0.15">
      <c r="B1" s="3024" t="s">
        <v>1339</v>
      </c>
      <c r="C1" s="3024"/>
      <c r="D1" s="3024"/>
      <c r="E1" s="3024"/>
    </row>
    <row r="2" spans="2:59" s="598" customFormat="1" x14ac:dyDescent="0.15">
      <c r="Y2" s="386"/>
      <c r="Z2" s="3025"/>
      <c r="AA2" s="3025"/>
      <c r="AB2" s="386" t="s">
        <v>405</v>
      </c>
      <c r="AC2" s="3025"/>
      <c r="AD2" s="3025"/>
      <c r="AE2" s="386" t="s">
        <v>325</v>
      </c>
      <c r="AF2" s="3025"/>
      <c r="AG2" s="3025"/>
      <c r="AH2" s="386" t="s">
        <v>331</v>
      </c>
    </row>
    <row r="3" spans="2:59" s="598" customFormat="1" x14ac:dyDescent="0.15">
      <c r="AH3" s="386"/>
    </row>
    <row r="4" spans="2:59" s="598" customFormat="1" ht="17.25" x14ac:dyDescent="0.15">
      <c r="B4" s="3026" t="s">
        <v>829</v>
      </c>
      <c r="C4" s="3026"/>
      <c r="D4" s="3026"/>
      <c r="E4" s="3026"/>
      <c r="F4" s="3026"/>
      <c r="G4" s="3026"/>
      <c r="H4" s="3026"/>
      <c r="I4" s="3026"/>
      <c r="J4" s="3026"/>
      <c r="K4" s="3026"/>
      <c r="L4" s="3026"/>
      <c r="M4" s="3026"/>
      <c r="N4" s="3026"/>
      <c r="O4" s="3026"/>
      <c r="P4" s="3026"/>
      <c r="Q4" s="3026"/>
      <c r="R4" s="3026"/>
      <c r="S4" s="3026"/>
      <c r="T4" s="3026"/>
      <c r="U4" s="3026"/>
      <c r="V4" s="3026"/>
      <c r="W4" s="3026"/>
      <c r="X4" s="3026"/>
      <c r="Y4" s="3026"/>
      <c r="Z4" s="3026"/>
      <c r="AA4" s="3026"/>
      <c r="AB4" s="3026"/>
      <c r="AC4" s="3026"/>
      <c r="AD4" s="3026"/>
      <c r="AE4" s="3026"/>
      <c r="AF4" s="3026"/>
      <c r="AG4" s="3026"/>
      <c r="AH4" s="3026"/>
    </row>
    <row r="5" spans="2:59" s="598" customFormat="1" x14ac:dyDescent="0.15"/>
    <row r="6" spans="2:59" s="598" customFormat="1" ht="21" customHeight="1" x14ac:dyDescent="0.15">
      <c r="B6" s="3022" t="s">
        <v>828</v>
      </c>
      <c r="C6" s="3022"/>
      <c r="D6" s="3022"/>
      <c r="E6" s="3022"/>
      <c r="F6" s="3023"/>
      <c r="G6" s="385"/>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1"/>
    </row>
    <row r="7" spans="2:59" ht="21" customHeight="1" x14ac:dyDescent="0.15">
      <c r="B7" s="3023" t="s">
        <v>827</v>
      </c>
      <c r="C7" s="3028"/>
      <c r="D7" s="3028"/>
      <c r="E7" s="3028"/>
      <c r="F7" s="3029"/>
      <c r="G7" s="3030" t="s">
        <v>826</v>
      </c>
      <c r="H7" s="3031"/>
      <c r="I7" s="3031"/>
      <c r="J7" s="3031"/>
      <c r="K7" s="3031"/>
      <c r="L7" s="3031"/>
      <c r="M7" s="3031"/>
      <c r="N7" s="3031"/>
      <c r="O7" s="3031"/>
      <c r="P7" s="3031"/>
      <c r="Q7" s="3031"/>
      <c r="R7" s="3031"/>
      <c r="S7" s="3031"/>
      <c r="T7" s="3031"/>
      <c r="U7" s="3031"/>
      <c r="V7" s="3031"/>
      <c r="W7" s="3031"/>
      <c r="X7" s="3031"/>
      <c r="Y7" s="3031"/>
      <c r="Z7" s="3031"/>
      <c r="AA7" s="3031"/>
      <c r="AB7" s="3031"/>
      <c r="AC7" s="3031"/>
      <c r="AD7" s="3031"/>
      <c r="AE7" s="3031"/>
      <c r="AF7" s="3031"/>
      <c r="AG7" s="3031"/>
      <c r="AH7" s="3032"/>
    </row>
    <row r="8" spans="2:59" ht="21" customHeight="1" x14ac:dyDescent="0.15">
      <c r="B8" s="3033" t="s">
        <v>825</v>
      </c>
      <c r="C8" s="3034"/>
      <c r="D8" s="3034"/>
      <c r="E8" s="3034"/>
      <c r="F8" s="3035"/>
      <c r="G8" s="952"/>
      <c r="H8" s="3034" t="s">
        <v>824</v>
      </c>
      <c r="I8" s="3034"/>
      <c r="J8" s="3034"/>
      <c r="K8" s="3034"/>
      <c r="L8" s="3034"/>
      <c r="M8" s="3034"/>
      <c r="N8" s="3034"/>
      <c r="O8" s="3034"/>
      <c r="P8" s="3034"/>
      <c r="Q8" s="3034"/>
      <c r="R8" s="3034"/>
      <c r="S8" s="3034"/>
      <c r="T8" s="366"/>
      <c r="U8" s="953"/>
      <c r="V8" s="954" t="s">
        <v>823</v>
      </c>
      <c r="W8" s="954"/>
      <c r="X8" s="955"/>
      <c r="Y8" s="955"/>
      <c r="Z8" s="955"/>
      <c r="AA8" s="955"/>
      <c r="AB8" s="955"/>
      <c r="AC8" s="955"/>
      <c r="AD8" s="955"/>
      <c r="AE8" s="955"/>
      <c r="AF8" s="955"/>
      <c r="AG8" s="955"/>
      <c r="AH8" s="956"/>
    </row>
    <row r="9" spans="2:59" ht="21" customHeight="1" x14ac:dyDescent="0.15">
      <c r="B9" s="3036"/>
      <c r="C9" s="3024"/>
      <c r="D9" s="3024"/>
      <c r="E9" s="3024"/>
      <c r="F9" s="3024"/>
      <c r="G9" s="957"/>
      <c r="H9" s="598" t="s">
        <v>822</v>
      </c>
      <c r="I9" s="371"/>
      <c r="J9" s="371"/>
      <c r="K9" s="371"/>
      <c r="L9" s="371"/>
      <c r="M9" s="371"/>
      <c r="N9" s="371"/>
      <c r="O9" s="371"/>
      <c r="P9" s="371"/>
      <c r="Q9" s="371"/>
      <c r="R9" s="371"/>
      <c r="S9" s="958"/>
      <c r="T9" s="366"/>
      <c r="U9" s="597"/>
      <c r="V9" s="598"/>
      <c r="W9" s="598"/>
      <c r="X9" s="378"/>
      <c r="Y9" s="378"/>
      <c r="Z9" s="378"/>
      <c r="AA9" s="378"/>
      <c r="AB9" s="378"/>
      <c r="AC9" s="378"/>
      <c r="AD9" s="378"/>
      <c r="AE9" s="378"/>
      <c r="AF9" s="378"/>
      <c r="AG9" s="378"/>
      <c r="AH9" s="377"/>
    </row>
    <row r="10" spans="2:59" ht="21" customHeight="1" x14ac:dyDescent="0.15">
      <c r="B10" s="3033" t="s">
        <v>821</v>
      </c>
      <c r="C10" s="3034"/>
      <c r="D10" s="3034"/>
      <c r="E10" s="3034"/>
      <c r="F10" s="3035"/>
      <c r="G10" s="952"/>
      <c r="H10" s="954" t="s">
        <v>820</v>
      </c>
      <c r="I10" s="959"/>
      <c r="J10" s="959"/>
      <c r="K10" s="959"/>
      <c r="L10" s="959"/>
      <c r="M10" s="959"/>
      <c r="N10" s="959"/>
      <c r="O10" s="959"/>
      <c r="P10" s="959"/>
      <c r="Q10" s="959"/>
      <c r="R10" s="959"/>
      <c r="S10" s="371"/>
      <c r="T10" s="959"/>
      <c r="U10" s="953"/>
      <c r="V10" s="953"/>
      <c r="W10" s="953"/>
      <c r="X10" s="954"/>
      <c r="Y10" s="955"/>
      <c r="Z10" s="955"/>
      <c r="AA10" s="955"/>
      <c r="AB10" s="955"/>
      <c r="AC10" s="955"/>
      <c r="AD10" s="955"/>
      <c r="AE10" s="955"/>
      <c r="AF10" s="955"/>
      <c r="AG10" s="955"/>
      <c r="AH10" s="956"/>
    </row>
    <row r="11" spans="2:59" ht="21" customHeight="1" x14ac:dyDescent="0.15">
      <c r="B11" s="3037"/>
      <c r="C11" s="3038"/>
      <c r="D11" s="3038"/>
      <c r="E11" s="3038"/>
      <c r="F11" s="3039"/>
      <c r="G11" s="960"/>
      <c r="H11" s="961" t="s">
        <v>819</v>
      </c>
      <c r="I11" s="958"/>
      <c r="J11" s="958"/>
      <c r="K11" s="958"/>
      <c r="L11" s="958"/>
      <c r="M11" s="958"/>
      <c r="N11" s="958"/>
      <c r="O11" s="958"/>
      <c r="P11" s="958"/>
      <c r="Q11" s="958"/>
      <c r="R11" s="958"/>
      <c r="S11" s="958"/>
      <c r="T11" s="958"/>
      <c r="U11" s="962"/>
      <c r="V11" s="962"/>
      <c r="W11" s="962"/>
      <c r="X11" s="962"/>
      <c r="Y11" s="962"/>
      <c r="Z11" s="962"/>
      <c r="AA11" s="962"/>
      <c r="AB11" s="962"/>
      <c r="AC11" s="962"/>
      <c r="AD11" s="962"/>
      <c r="AE11" s="962"/>
      <c r="AF11" s="962"/>
      <c r="AG11" s="962"/>
      <c r="AH11" s="963"/>
    </row>
    <row r="12" spans="2:59" ht="13.5" customHeight="1" x14ac:dyDescent="0.15">
      <c r="B12" s="598"/>
      <c r="C12" s="598"/>
      <c r="D12" s="598"/>
      <c r="E12" s="598"/>
      <c r="F12" s="598"/>
      <c r="G12" s="597"/>
      <c r="H12" s="598"/>
      <c r="I12" s="371"/>
      <c r="J12" s="371"/>
      <c r="K12" s="371"/>
      <c r="L12" s="371"/>
      <c r="M12" s="371"/>
      <c r="N12" s="371"/>
      <c r="O12" s="371"/>
      <c r="P12" s="371"/>
      <c r="Q12" s="371"/>
      <c r="R12" s="371"/>
      <c r="S12" s="371"/>
      <c r="T12" s="371"/>
      <c r="U12" s="378"/>
      <c r="V12" s="378"/>
      <c r="W12" s="378"/>
      <c r="X12" s="378"/>
      <c r="Y12" s="378"/>
      <c r="Z12" s="378"/>
      <c r="AA12" s="378"/>
      <c r="AB12" s="378"/>
      <c r="AC12" s="378"/>
      <c r="AD12" s="378"/>
      <c r="AE12" s="378"/>
      <c r="AF12" s="378"/>
      <c r="AG12" s="378"/>
      <c r="AH12" s="378"/>
    </row>
    <row r="13" spans="2:59" ht="21" customHeight="1" x14ac:dyDescent="0.15">
      <c r="B13" s="964" t="s">
        <v>818</v>
      </c>
      <c r="C13" s="954"/>
      <c r="D13" s="954"/>
      <c r="E13" s="954"/>
      <c r="F13" s="954"/>
      <c r="G13" s="953"/>
      <c r="H13" s="954"/>
      <c r="I13" s="959"/>
      <c r="J13" s="959"/>
      <c r="K13" s="959"/>
      <c r="L13" s="959"/>
      <c r="M13" s="959"/>
      <c r="N13" s="959"/>
      <c r="O13" s="959"/>
      <c r="P13" s="959"/>
      <c r="Q13" s="959"/>
      <c r="R13" s="959"/>
      <c r="S13" s="959"/>
      <c r="T13" s="959"/>
      <c r="U13" s="955"/>
      <c r="V13" s="955"/>
      <c r="W13" s="955"/>
      <c r="X13" s="955"/>
      <c r="Y13" s="955"/>
      <c r="Z13" s="955"/>
      <c r="AA13" s="955"/>
      <c r="AB13" s="955"/>
      <c r="AC13" s="955"/>
      <c r="AD13" s="955"/>
      <c r="AE13" s="955"/>
      <c r="AF13" s="955"/>
      <c r="AG13" s="955"/>
      <c r="AH13" s="956"/>
    </row>
    <row r="14" spans="2:59" ht="21" customHeight="1" x14ac:dyDescent="0.15">
      <c r="B14" s="965"/>
      <c r="C14" s="598" t="s">
        <v>817</v>
      </c>
      <c r="D14" s="598"/>
      <c r="E14" s="598"/>
      <c r="F14" s="598"/>
      <c r="G14" s="597"/>
      <c r="H14" s="598"/>
      <c r="I14" s="371"/>
      <c r="J14" s="371"/>
      <c r="K14" s="371"/>
      <c r="L14" s="371"/>
      <c r="M14" s="371"/>
      <c r="N14" s="371"/>
      <c r="O14" s="371"/>
      <c r="P14" s="371"/>
      <c r="Q14" s="371"/>
      <c r="R14" s="371"/>
      <c r="S14" s="371"/>
      <c r="T14" s="371"/>
      <c r="U14" s="378"/>
      <c r="V14" s="378"/>
      <c r="W14" s="378"/>
      <c r="X14" s="378"/>
      <c r="Y14" s="378"/>
      <c r="Z14" s="378"/>
      <c r="AA14" s="378"/>
      <c r="AB14" s="378"/>
      <c r="AC14" s="378"/>
      <c r="AD14" s="378"/>
      <c r="AE14" s="378"/>
      <c r="AF14" s="378"/>
      <c r="AG14" s="378"/>
      <c r="AH14" s="377"/>
    </row>
    <row r="15" spans="2:59" ht="21" customHeight="1" x14ac:dyDescent="0.15">
      <c r="B15" s="966"/>
      <c r="C15" s="3040" t="s">
        <v>807</v>
      </c>
      <c r="D15" s="3040"/>
      <c r="E15" s="3040"/>
      <c r="F15" s="3040"/>
      <c r="G15" s="3040"/>
      <c r="H15" s="3040"/>
      <c r="I15" s="3040"/>
      <c r="J15" s="3040"/>
      <c r="K15" s="3040"/>
      <c r="L15" s="3040"/>
      <c r="M15" s="3040"/>
      <c r="N15" s="3040"/>
      <c r="O15" s="3040"/>
      <c r="P15" s="3040"/>
      <c r="Q15" s="3040"/>
      <c r="R15" s="3040"/>
      <c r="S15" s="3040"/>
      <c r="T15" s="3040"/>
      <c r="U15" s="3040"/>
      <c r="V15" s="3040"/>
      <c r="W15" s="3040"/>
      <c r="X15" s="3040"/>
      <c r="Y15" s="3040"/>
      <c r="Z15" s="3040"/>
      <c r="AA15" s="3041" t="s">
        <v>806</v>
      </c>
      <c r="AB15" s="3041"/>
      <c r="AC15" s="3041"/>
      <c r="AD15" s="3041"/>
      <c r="AE15" s="3041"/>
      <c r="AF15" s="3041"/>
      <c r="AG15" s="3041"/>
      <c r="AH15" s="377"/>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row>
    <row r="16" spans="2:59" ht="21" customHeight="1" x14ac:dyDescent="0.15">
      <c r="B16" s="966"/>
      <c r="C16" s="3042"/>
      <c r="D16" s="3042"/>
      <c r="E16" s="3042"/>
      <c r="F16" s="3042"/>
      <c r="G16" s="3042"/>
      <c r="H16" s="3042"/>
      <c r="I16" s="3042"/>
      <c r="J16" s="3042"/>
      <c r="K16" s="3042"/>
      <c r="L16" s="3042"/>
      <c r="M16" s="3042"/>
      <c r="N16" s="3042"/>
      <c r="O16" s="3042"/>
      <c r="P16" s="3042"/>
      <c r="Q16" s="3042"/>
      <c r="R16" s="3042"/>
      <c r="S16" s="3042"/>
      <c r="T16" s="3042"/>
      <c r="U16" s="3042"/>
      <c r="V16" s="3042"/>
      <c r="W16" s="3042"/>
      <c r="X16" s="3042"/>
      <c r="Y16" s="3042"/>
      <c r="Z16" s="3042"/>
      <c r="AA16" s="967"/>
      <c r="AB16" s="967"/>
      <c r="AC16" s="967"/>
      <c r="AD16" s="967"/>
      <c r="AE16" s="967"/>
      <c r="AF16" s="967"/>
      <c r="AG16" s="967"/>
      <c r="AH16" s="377"/>
      <c r="AK16" s="384"/>
      <c r="AL16" s="384"/>
      <c r="AM16" s="384"/>
      <c r="AN16" s="384"/>
      <c r="AO16" s="384"/>
      <c r="AP16" s="384"/>
      <c r="AQ16" s="384"/>
      <c r="AR16" s="384"/>
      <c r="AS16" s="384"/>
      <c r="AT16" s="384"/>
      <c r="AU16" s="384"/>
      <c r="AV16" s="384"/>
      <c r="AW16" s="384"/>
      <c r="AX16" s="384"/>
      <c r="AY16" s="384"/>
      <c r="AZ16" s="384"/>
      <c r="BA16" s="384"/>
      <c r="BB16" s="384"/>
      <c r="BC16" s="384"/>
      <c r="BD16" s="384"/>
      <c r="BE16" s="384"/>
      <c r="BF16" s="384"/>
      <c r="BG16" s="384"/>
    </row>
    <row r="17" spans="2:59" ht="9" customHeight="1" x14ac:dyDescent="0.15">
      <c r="B17" s="966"/>
      <c r="C17" s="968"/>
      <c r="D17" s="968"/>
      <c r="E17" s="968"/>
      <c r="F17" s="968"/>
      <c r="G17" s="968"/>
      <c r="H17" s="968"/>
      <c r="I17" s="968"/>
      <c r="J17" s="968"/>
      <c r="K17" s="968"/>
      <c r="L17" s="968"/>
      <c r="M17" s="968"/>
      <c r="N17" s="968"/>
      <c r="O17" s="968"/>
      <c r="P17" s="968"/>
      <c r="Q17" s="968"/>
      <c r="R17" s="968"/>
      <c r="S17" s="968"/>
      <c r="T17" s="968"/>
      <c r="U17" s="968"/>
      <c r="V17" s="968"/>
      <c r="W17" s="968"/>
      <c r="X17" s="968"/>
      <c r="Y17" s="968"/>
      <c r="Z17" s="968"/>
      <c r="AA17" s="955"/>
      <c r="AB17" s="955"/>
      <c r="AC17" s="955"/>
      <c r="AD17" s="955"/>
      <c r="AE17" s="955"/>
      <c r="AF17" s="955"/>
      <c r="AG17" s="955"/>
      <c r="AH17" s="377"/>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row>
    <row r="18" spans="2:59" ht="21" customHeight="1" x14ac:dyDescent="0.15">
      <c r="B18" s="966"/>
      <c r="C18" s="969" t="s">
        <v>816</v>
      </c>
      <c r="D18" s="970"/>
      <c r="E18" s="970"/>
      <c r="F18" s="970"/>
      <c r="G18" s="971"/>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c r="AH18" s="377"/>
    </row>
    <row r="19" spans="2:59" ht="21" customHeight="1" x14ac:dyDescent="0.15">
      <c r="B19" s="966"/>
      <c r="C19" s="3040" t="s">
        <v>815</v>
      </c>
      <c r="D19" s="3040"/>
      <c r="E19" s="3040"/>
      <c r="F19" s="3040"/>
      <c r="G19" s="3040"/>
      <c r="H19" s="3040"/>
      <c r="I19" s="3040"/>
      <c r="J19" s="3040"/>
      <c r="K19" s="3040"/>
      <c r="L19" s="3040"/>
      <c r="M19" s="3040"/>
      <c r="N19" s="3040"/>
      <c r="O19" s="3040"/>
      <c r="P19" s="3040"/>
      <c r="Q19" s="3040"/>
      <c r="R19" s="3040"/>
      <c r="S19" s="3040"/>
      <c r="T19" s="3040"/>
      <c r="U19" s="3040"/>
      <c r="V19" s="3040"/>
      <c r="W19" s="3040"/>
      <c r="X19" s="3040"/>
      <c r="Y19" s="3040"/>
      <c r="Z19" s="3040"/>
      <c r="AA19" s="3041" t="s">
        <v>806</v>
      </c>
      <c r="AB19" s="3041"/>
      <c r="AC19" s="3041"/>
      <c r="AD19" s="3041"/>
      <c r="AE19" s="3041"/>
      <c r="AF19" s="3041"/>
      <c r="AG19" s="3041"/>
      <c r="AH19" s="377"/>
    </row>
    <row r="20" spans="2:59" ht="20.100000000000001" customHeight="1" x14ac:dyDescent="0.15">
      <c r="B20" s="972"/>
      <c r="C20" s="3040"/>
      <c r="D20" s="3040"/>
      <c r="E20" s="3040"/>
      <c r="F20" s="3040"/>
      <c r="G20" s="3040"/>
      <c r="H20" s="3040"/>
      <c r="I20" s="3040"/>
      <c r="J20" s="3040"/>
      <c r="K20" s="3040"/>
      <c r="L20" s="3040"/>
      <c r="M20" s="3040"/>
      <c r="N20" s="3040"/>
      <c r="O20" s="3040"/>
      <c r="P20" s="3040"/>
      <c r="Q20" s="3040"/>
      <c r="R20" s="3040"/>
      <c r="S20" s="3040"/>
      <c r="T20" s="3040"/>
      <c r="U20" s="3040"/>
      <c r="V20" s="3040"/>
      <c r="W20" s="3040"/>
      <c r="X20" s="3040"/>
      <c r="Y20" s="3040"/>
      <c r="Z20" s="3042"/>
      <c r="AA20" s="380"/>
      <c r="AB20" s="380"/>
      <c r="AC20" s="380"/>
      <c r="AD20" s="380"/>
      <c r="AE20" s="380"/>
      <c r="AF20" s="380"/>
      <c r="AG20" s="380"/>
      <c r="AH20" s="382"/>
    </row>
    <row r="21" spans="2:59" s="598" customFormat="1" ht="20.100000000000001" customHeight="1" x14ac:dyDescent="0.15">
      <c r="B21" s="972"/>
      <c r="C21" s="3043" t="s">
        <v>805</v>
      </c>
      <c r="D21" s="3044"/>
      <c r="E21" s="3044"/>
      <c r="F21" s="3044"/>
      <c r="G21" s="3044"/>
      <c r="H21" s="3044"/>
      <c r="I21" s="3044"/>
      <c r="J21" s="3044"/>
      <c r="K21" s="3044"/>
      <c r="L21" s="3044"/>
      <c r="M21" s="952"/>
      <c r="N21" s="954" t="s">
        <v>814</v>
      </c>
      <c r="O21" s="954"/>
      <c r="P21" s="954"/>
      <c r="Q21" s="959"/>
      <c r="R21" s="959"/>
      <c r="S21" s="959"/>
      <c r="T21" s="959"/>
      <c r="U21" s="959"/>
      <c r="V21" s="959"/>
      <c r="W21" s="953"/>
      <c r="X21" s="954" t="s">
        <v>803</v>
      </c>
      <c r="Y21" s="973"/>
      <c r="Z21" s="973"/>
      <c r="AA21" s="959"/>
      <c r="AB21" s="959"/>
      <c r="AC21" s="959"/>
      <c r="AD21" s="959"/>
      <c r="AE21" s="959"/>
      <c r="AF21" s="959"/>
      <c r="AG21" s="974"/>
      <c r="AH21" s="377"/>
    </row>
    <row r="22" spans="2:59" s="598" customFormat="1" ht="20.100000000000001" customHeight="1" x14ac:dyDescent="0.15">
      <c r="B22" s="966"/>
      <c r="C22" s="3045"/>
      <c r="D22" s="3046"/>
      <c r="E22" s="3046"/>
      <c r="F22" s="3046"/>
      <c r="G22" s="3046"/>
      <c r="H22" s="3046"/>
      <c r="I22" s="3046"/>
      <c r="J22" s="3046"/>
      <c r="K22" s="3046"/>
      <c r="L22" s="3046"/>
      <c r="M22" s="960"/>
      <c r="N22" s="961" t="s">
        <v>813</v>
      </c>
      <c r="O22" s="961"/>
      <c r="P22" s="961"/>
      <c r="Q22" s="958"/>
      <c r="R22" s="958"/>
      <c r="S22" s="958"/>
      <c r="T22" s="958"/>
      <c r="U22" s="958"/>
      <c r="V22" s="958"/>
      <c r="W22" s="975"/>
      <c r="X22" s="961" t="s">
        <v>812</v>
      </c>
      <c r="Y22" s="976"/>
      <c r="Z22" s="976"/>
      <c r="AA22" s="958"/>
      <c r="AB22" s="958"/>
      <c r="AC22" s="958"/>
      <c r="AD22" s="958"/>
      <c r="AE22" s="958"/>
      <c r="AF22" s="958"/>
      <c r="AG22" s="969"/>
      <c r="AH22" s="377"/>
    </row>
    <row r="23" spans="2:59" s="598" customFormat="1" ht="9" customHeight="1" x14ac:dyDescent="0.15">
      <c r="B23" s="966"/>
      <c r="C23" s="977"/>
      <c r="D23" s="977"/>
      <c r="E23" s="977"/>
      <c r="F23" s="977"/>
      <c r="G23" s="977"/>
      <c r="H23" s="977"/>
      <c r="I23" s="977"/>
      <c r="J23" s="977"/>
      <c r="K23" s="977"/>
      <c r="L23" s="977"/>
      <c r="M23" s="977"/>
      <c r="N23" s="977"/>
      <c r="O23" s="977"/>
      <c r="P23" s="977"/>
      <c r="Q23" s="977"/>
      <c r="R23" s="977"/>
      <c r="S23" s="977"/>
      <c r="T23" s="977"/>
      <c r="U23" s="977"/>
      <c r="V23" s="977"/>
      <c r="W23" s="977"/>
      <c r="X23" s="977"/>
      <c r="Y23" s="977"/>
      <c r="Z23" s="977"/>
      <c r="AA23" s="366"/>
      <c r="AC23" s="371"/>
      <c r="AD23" s="371"/>
      <c r="AE23" s="371"/>
      <c r="AF23" s="371"/>
      <c r="AG23" s="371"/>
      <c r="AH23" s="377"/>
    </row>
    <row r="24" spans="2:59" s="598" customFormat="1" ht="20.100000000000001" customHeight="1" x14ac:dyDescent="0.15">
      <c r="B24" s="966"/>
      <c r="C24" s="3027" t="s">
        <v>811</v>
      </c>
      <c r="D24" s="3027"/>
      <c r="E24" s="3027"/>
      <c r="F24" s="3027"/>
      <c r="G24" s="3027"/>
      <c r="H24" s="3027"/>
      <c r="I24" s="3027"/>
      <c r="J24" s="3027"/>
      <c r="K24" s="3027"/>
      <c r="L24" s="3027"/>
      <c r="M24" s="3027"/>
      <c r="N24" s="3027"/>
      <c r="O24" s="3027"/>
      <c r="P24" s="3027"/>
      <c r="Q24" s="3027"/>
      <c r="R24" s="3027"/>
      <c r="S24" s="3027"/>
      <c r="T24" s="3027"/>
      <c r="U24" s="3027"/>
      <c r="V24" s="3027"/>
      <c r="W24" s="3027"/>
      <c r="X24" s="3027"/>
      <c r="Y24" s="3027"/>
      <c r="Z24" s="3027"/>
      <c r="AA24" s="378"/>
      <c r="AB24" s="378"/>
      <c r="AC24" s="378"/>
      <c r="AD24" s="378"/>
      <c r="AE24" s="378"/>
      <c r="AF24" s="378"/>
      <c r="AG24" s="378"/>
      <c r="AH24" s="377"/>
    </row>
    <row r="25" spans="2:59" s="598" customFormat="1" ht="20.100000000000001" customHeight="1" x14ac:dyDescent="0.15">
      <c r="B25" s="972"/>
      <c r="C25" s="3047"/>
      <c r="D25" s="3047"/>
      <c r="E25" s="3047"/>
      <c r="F25" s="3047"/>
      <c r="G25" s="3047"/>
      <c r="H25" s="3047"/>
      <c r="I25" s="3047"/>
      <c r="J25" s="3047"/>
      <c r="K25" s="3047"/>
      <c r="L25" s="3047"/>
      <c r="M25" s="3047"/>
      <c r="N25" s="3047"/>
      <c r="O25" s="3047"/>
      <c r="P25" s="3047"/>
      <c r="Q25" s="3047"/>
      <c r="R25" s="3047"/>
      <c r="S25" s="3047"/>
      <c r="T25" s="3047"/>
      <c r="U25" s="3047"/>
      <c r="V25" s="3047"/>
      <c r="W25" s="3047"/>
      <c r="X25" s="3047"/>
      <c r="Y25" s="3047"/>
      <c r="Z25" s="3047"/>
      <c r="AA25" s="972"/>
      <c r="AB25" s="371"/>
      <c r="AC25" s="371"/>
      <c r="AD25" s="371"/>
      <c r="AE25" s="371"/>
      <c r="AF25" s="371"/>
      <c r="AG25" s="371"/>
      <c r="AH25" s="381"/>
    </row>
    <row r="26" spans="2:59" s="598" customFormat="1" ht="9" customHeight="1" x14ac:dyDescent="0.15">
      <c r="B26" s="972"/>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81"/>
    </row>
    <row r="27" spans="2:59" s="598" customFormat="1" ht="24" customHeight="1" x14ac:dyDescent="0.15">
      <c r="B27" s="966"/>
      <c r="C27" s="3040" t="s">
        <v>810</v>
      </c>
      <c r="D27" s="3040"/>
      <c r="E27" s="3040"/>
      <c r="F27" s="3040"/>
      <c r="G27" s="3040"/>
      <c r="H27" s="3040"/>
      <c r="I27" s="3040"/>
      <c r="J27" s="3040"/>
      <c r="K27" s="3048"/>
      <c r="L27" s="3048"/>
      <c r="M27" s="3048"/>
      <c r="N27" s="3048"/>
      <c r="O27" s="3048"/>
      <c r="P27" s="3048"/>
      <c r="Q27" s="3048"/>
      <c r="R27" s="3048" t="s">
        <v>405</v>
      </c>
      <c r="S27" s="3048"/>
      <c r="T27" s="3048"/>
      <c r="U27" s="3048"/>
      <c r="V27" s="3048"/>
      <c r="W27" s="3048"/>
      <c r="X27" s="3048"/>
      <c r="Y27" s="3048"/>
      <c r="Z27" s="3048" t="s">
        <v>537</v>
      </c>
      <c r="AA27" s="3048"/>
      <c r="AB27" s="3048"/>
      <c r="AC27" s="3048"/>
      <c r="AD27" s="3048"/>
      <c r="AE27" s="3048"/>
      <c r="AF27" s="3048"/>
      <c r="AG27" s="3051" t="s">
        <v>331</v>
      </c>
      <c r="AH27" s="377"/>
    </row>
    <row r="28" spans="2:59" s="598" customFormat="1" ht="20.100000000000001" customHeight="1" x14ac:dyDescent="0.15">
      <c r="B28" s="966"/>
      <c r="C28" s="3040"/>
      <c r="D28" s="3040"/>
      <c r="E28" s="3040"/>
      <c r="F28" s="3040"/>
      <c r="G28" s="3040"/>
      <c r="H28" s="3040"/>
      <c r="I28" s="3040"/>
      <c r="J28" s="3040"/>
      <c r="K28" s="3049"/>
      <c r="L28" s="3049"/>
      <c r="M28" s="3049"/>
      <c r="N28" s="3049"/>
      <c r="O28" s="3049"/>
      <c r="P28" s="3049"/>
      <c r="Q28" s="3049"/>
      <c r="R28" s="3049"/>
      <c r="S28" s="3049"/>
      <c r="T28" s="3049"/>
      <c r="U28" s="3049"/>
      <c r="V28" s="3049"/>
      <c r="W28" s="3049"/>
      <c r="X28" s="3049"/>
      <c r="Y28" s="3049"/>
      <c r="Z28" s="3049"/>
      <c r="AA28" s="3049"/>
      <c r="AB28" s="3049"/>
      <c r="AC28" s="3049"/>
      <c r="AD28" s="3049"/>
      <c r="AE28" s="3049"/>
      <c r="AF28" s="3049"/>
      <c r="AG28" s="3052"/>
      <c r="AH28" s="377"/>
    </row>
    <row r="29" spans="2:59" s="598" customFormat="1" ht="13.5" customHeight="1" x14ac:dyDescent="0.15">
      <c r="B29" s="978"/>
      <c r="C29" s="961"/>
      <c r="D29" s="961"/>
      <c r="E29" s="961"/>
      <c r="F29" s="961"/>
      <c r="G29" s="961"/>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79"/>
    </row>
    <row r="30" spans="2:59" s="598" customFormat="1" ht="13.5" customHeight="1" x14ac:dyDescent="0.15"/>
    <row r="31" spans="2:59" s="598" customFormat="1" ht="20.100000000000001" customHeight="1" x14ac:dyDescent="0.15">
      <c r="B31" s="964" t="s">
        <v>809</v>
      </c>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80"/>
    </row>
    <row r="32" spans="2:59" s="598" customFormat="1" ht="20.100000000000001" customHeight="1" x14ac:dyDescent="0.15">
      <c r="B32" s="966"/>
      <c r="C32" s="3053" t="s">
        <v>808</v>
      </c>
      <c r="D32" s="3053"/>
      <c r="E32" s="3053"/>
      <c r="F32" s="3053"/>
      <c r="G32" s="3053"/>
      <c r="H32" s="3053"/>
      <c r="I32" s="3053"/>
      <c r="J32" s="3053"/>
      <c r="K32" s="3053"/>
      <c r="L32" s="3053"/>
      <c r="M32" s="3053"/>
      <c r="N32" s="3053"/>
      <c r="O32" s="3053"/>
      <c r="P32" s="3053"/>
      <c r="Q32" s="3053"/>
      <c r="R32" s="3053"/>
      <c r="S32" s="3053"/>
      <c r="T32" s="3053"/>
      <c r="U32" s="3053"/>
      <c r="V32" s="3053"/>
      <c r="W32" s="3053"/>
      <c r="X32" s="3053"/>
      <c r="Y32" s="3053"/>
      <c r="Z32" s="3053"/>
      <c r="AA32" s="3053"/>
      <c r="AB32" s="3053"/>
      <c r="AC32" s="3053"/>
      <c r="AD32" s="3053"/>
      <c r="AE32" s="3053"/>
      <c r="AF32" s="378"/>
      <c r="AG32" s="378"/>
      <c r="AH32" s="377"/>
    </row>
    <row r="33" spans="1:40" s="598" customFormat="1" ht="20.100000000000001" customHeight="1" x14ac:dyDescent="0.15">
      <c r="B33" s="981"/>
      <c r="C33" s="3054" t="s">
        <v>807</v>
      </c>
      <c r="D33" s="3040"/>
      <c r="E33" s="3040"/>
      <c r="F33" s="3040"/>
      <c r="G33" s="3040"/>
      <c r="H33" s="3040"/>
      <c r="I33" s="3040"/>
      <c r="J33" s="3040"/>
      <c r="K33" s="3040"/>
      <c r="L33" s="3040"/>
      <c r="M33" s="3040"/>
      <c r="N33" s="3040"/>
      <c r="O33" s="3040"/>
      <c r="P33" s="3040"/>
      <c r="Q33" s="3040"/>
      <c r="R33" s="3040"/>
      <c r="S33" s="3040"/>
      <c r="T33" s="3040"/>
      <c r="U33" s="3040"/>
      <c r="V33" s="3040"/>
      <c r="W33" s="3040"/>
      <c r="X33" s="3040"/>
      <c r="Y33" s="3040"/>
      <c r="Z33" s="3040"/>
      <c r="AA33" s="3041" t="s">
        <v>806</v>
      </c>
      <c r="AB33" s="3041"/>
      <c r="AC33" s="3041"/>
      <c r="AD33" s="3041"/>
      <c r="AE33" s="3041"/>
      <c r="AF33" s="3041"/>
      <c r="AG33" s="3041"/>
      <c r="AH33" s="982"/>
    </row>
    <row r="34" spans="1:40" s="598" customFormat="1" ht="20.100000000000001" customHeight="1" x14ac:dyDescent="0.15">
      <c r="B34" s="983"/>
      <c r="C34" s="3054"/>
      <c r="D34" s="3040"/>
      <c r="E34" s="3040"/>
      <c r="F34" s="3040"/>
      <c r="G34" s="3040"/>
      <c r="H34" s="3040"/>
      <c r="I34" s="3040"/>
      <c r="J34" s="3040"/>
      <c r="K34" s="3040"/>
      <c r="L34" s="3040"/>
      <c r="M34" s="3040"/>
      <c r="N34" s="3040"/>
      <c r="O34" s="3040"/>
      <c r="P34" s="3040"/>
      <c r="Q34" s="3040"/>
      <c r="R34" s="3040"/>
      <c r="S34" s="3040"/>
      <c r="T34" s="3040"/>
      <c r="U34" s="3040"/>
      <c r="V34" s="3040"/>
      <c r="W34" s="3040"/>
      <c r="X34" s="3040"/>
      <c r="Y34" s="3040"/>
      <c r="Z34" s="3040"/>
      <c r="AA34" s="984"/>
      <c r="AB34" s="380"/>
      <c r="AC34" s="380"/>
      <c r="AD34" s="380"/>
      <c r="AE34" s="380"/>
      <c r="AF34" s="380"/>
      <c r="AG34" s="379"/>
      <c r="AH34" s="982"/>
    </row>
    <row r="35" spans="1:40" s="598" customFormat="1" ht="9" customHeight="1" x14ac:dyDescent="0.15">
      <c r="B35" s="972"/>
      <c r="C35" s="375"/>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378"/>
      <c r="AB35" s="378"/>
      <c r="AC35" s="378"/>
      <c r="AD35" s="378"/>
      <c r="AE35" s="378"/>
      <c r="AF35" s="378"/>
      <c r="AG35" s="378"/>
      <c r="AH35" s="377"/>
    </row>
    <row r="36" spans="1:40" s="598" customFormat="1" ht="20.100000000000001" customHeight="1" x14ac:dyDescent="0.15">
      <c r="B36" s="972"/>
      <c r="C36" s="3043" t="s">
        <v>805</v>
      </c>
      <c r="D36" s="3044"/>
      <c r="E36" s="3044"/>
      <c r="F36" s="3044"/>
      <c r="G36" s="3044"/>
      <c r="H36" s="3044"/>
      <c r="I36" s="3044"/>
      <c r="J36" s="3044"/>
      <c r="K36" s="3044"/>
      <c r="L36" s="3044"/>
      <c r="M36" s="952"/>
      <c r="N36" s="954" t="s">
        <v>804</v>
      </c>
      <c r="O36" s="954"/>
      <c r="P36" s="954"/>
      <c r="Q36" s="959"/>
      <c r="R36" s="959"/>
      <c r="S36" s="959"/>
      <c r="T36" s="959"/>
      <c r="U36" s="959"/>
      <c r="V36" s="959"/>
      <c r="W36" s="953"/>
      <c r="X36" s="954" t="s">
        <v>803</v>
      </c>
      <c r="Y36" s="973"/>
      <c r="Z36" s="973"/>
      <c r="AA36" s="959"/>
      <c r="AB36" s="959"/>
      <c r="AC36" s="959"/>
      <c r="AD36" s="959"/>
      <c r="AE36" s="959"/>
      <c r="AF36" s="959"/>
      <c r="AG36" s="959"/>
      <c r="AH36" s="982"/>
    </row>
    <row r="37" spans="1:40" s="598" customFormat="1" ht="20.100000000000001" customHeight="1" x14ac:dyDescent="0.15">
      <c r="B37" s="972"/>
      <c r="C37" s="3045"/>
      <c r="D37" s="3046"/>
      <c r="E37" s="3046"/>
      <c r="F37" s="3046"/>
      <c r="G37" s="3046"/>
      <c r="H37" s="3046"/>
      <c r="I37" s="3046"/>
      <c r="J37" s="3046"/>
      <c r="K37" s="3046"/>
      <c r="L37" s="3046"/>
      <c r="M37" s="960"/>
      <c r="N37" s="961" t="s">
        <v>802</v>
      </c>
      <c r="O37" s="961"/>
      <c r="P37" s="961"/>
      <c r="Q37" s="958"/>
      <c r="R37" s="958"/>
      <c r="S37" s="958"/>
      <c r="T37" s="958"/>
      <c r="U37" s="958"/>
      <c r="V37" s="958"/>
      <c r="W37" s="958"/>
      <c r="X37" s="958"/>
      <c r="Y37" s="975"/>
      <c r="Z37" s="961"/>
      <c r="AA37" s="958"/>
      <c r="AB37" s="976"/>
      <c r="AC37" s="976"/>
      <c r="AD37" s="976"/>
      <c r="AE37" s="976"/>
      <c r="AF37" s="976"/>
      <c r="AG37" s="958"/>
      <c r="AH37" s="982"/>
    </row>
    <row r="38" spans="1:40" s="598" customFormat="1" ht="9" customHeight="1" x14ac:dyDescent="0.15">
      <c r="B38" s="972"/>
      <c r="C38" s="375"/>
      <c r="D38" s="375"/>
      <c r="E38" s="375"/>
      <c r="F38" s="375"/>
      <c r="G38" s="375"/>
      <c r="H38" s="375"/>
      <c r="I38" s="375"/>
      <c r="J38" s="375"/>
      <c r="K38" s="375"/>
      <c r="L38" s="375"/>
      <c r="M38" s="597"/>
      <c r="Q38" s="371"/>
      <c r="R38" s="371"/>
      <c r="S38" s="371"/>
      <c r="T38" s="371"/>
      <c r="U38" s="371"/>
      <c r="V38" s="371"/>
      <c r="W38" s="371"/>
      <c r="X38" s="371"/>
      <c r="Y38" s="597"/>
      <c r="AA38" s="371"/>
      <c r="AB38" s="371"/>
      <c r="AC38" s="371"/>
      <c r="AD38" s="371"/>
      <c r="AE38" s="371"/>
      <c r="AF38" s="371"/>
      <c r="AG38" s="371"/>
      <c r="AH38" s="377"/>
    </row>
    <row r="39" spans="1:40" s="598" customFormat="1" ht="20.100000000000001" customHeight="1" x14ac:dyDescent="0.15">
      <c r="B39" s="966"/>
      <c r="C39" s="3040" t="s">
        <v>801</v>
      </c>
      <c r="D39" s="3040"/>
      <c r="E39" s="3040"/>
      <c r="F39" s="3040"/>
      <c r="G39" s="3040"/>
      <c r="H39" s="3040"/>
      <c r="I39" s="3040"/>
      <c r="J39" s="3040"/>
      <c r="K39" s="3055"/>
      <c r="L39" s="3056"/>
      <c r="M39" s="3056"/>
      <c r="N39" s="3056"/>
      <c r="O39" s="3056"/>
      <c r="P39" s="3056"/>
      <c r="Q39" s="3056"/>
      <c r="R39" s="985" t="s">
        <v>405</v>
      </c>
      <c r="S39" s="3056"/>
      <c r="T39" s="3056"/>
      <c r="U39" s="3056"/>
      <c r="V39" s="3056"/>
      <c r="W39" s="3056"/>
      <c r="X39" s="3056"/>
      <c r="Y39" s="3056"/>
      <c r="Z39" s="985" t="s">
        <v>537</v>
      </c>
      <c r="AA39" s="3056"/>
      <c r="AB39" s="3056"/>
      <c r="AC39" s="3056"/>
      <c r="AD39" s="3056"/>
      <c r="AE39" s="3056"/>
      <c r="AF39" s="3056"/>
      <c r="AG39" s="986" t="s">
        <v>331</v>
      </c>
      <c r="AH39" s="376"/>
    </row>
    <row r="40" spans="1:40" s="598" customFormat="1" ht="10.5" customHeight="1" x14ac:dyDescent="0.15">
      <c r="B40" s="987"/>
      <c r="C40" s="977"/>
      <c r="D40" s="977"/>
      <c r="E40" s="977"/>
      <c r="F40" s="977"/>
      <c r="G40" s="977"/>
      <c r="H40" s="977"/>
      <c r="I40" s="977"/>
      <c r="J40" s="977"/>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c r="AH40" s="989"/>
    </row>
    <row r="41" spans="1:40" s="598" customFormat="1" ht="6" customHeight="1" x14ac:dyDescent="0.15">
      <c r="B41" s="375"/>
      <c r="C41" s="375"/>
      <c r="D41" s="375"/>
      <c r="E41" s="375"/>
      <c r="F41" s="375"/>
      <c r="X41" s="374"/>
      <c r="Y41" s="374"/>
    </row>
    <row r="42" spans="1:40" s="598" customFormat="1" x14ac:dyDescent="0.15">
      <c r="B42" s="3050" t="s">
        <v>800</v>
      </c>
      <c r="C42" s="3050"/>
      <c r="D42" s="370" t="s">
        <v>799</v>
      </c>
      <c r="E42" s="369"/>
      <c r="F42" s="369"/>
      <c r="G42" s="369"/>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row>
    <row r="43" spans="1:40" s="598" customFormat="1" ht="13.5" customHeight="1" x14ac:dyDescent="0.15">
      <c r="B43" s="3050" t="s">
        <v>798</v>
      </c>
      <c r="C43" s="3050"/>
      <c r="D43" s="370" t="s">
        <v>797</v>
      </c>
      <c r="E43" s="370"/>
      <c r="F43" s="370"/>
      <c r="G43" s="370"/>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row>
    <row r="44" spans="1:40" s="598" customFormat="1" x14ac:dyDescent="0.15">
      <c r="B44" s="3050" t="s">
        <v>796</v>
      </c>
      <c r="C44" s="3050"/>
      <c r="D44" s="373" t="s">
        <v>795</v>
      </c>
      <c r="E44" s="372"/>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row>
    <row r="45" spans="1:40" ht="13.5" customHeight="1" x14ac:dyDescent="0.15">
      <c r="B45" s="3050" t="s">
        <v>794</v>
      </c>
      <c r="C45" s="3050"/>
      <c r="D45" s="370" t="s">
        <v>793</v>
      </c>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row>
    <row r="46" spans="1:40" s="367" customFormat="1" x14ac:dyDescent="0.15">
      <c r="B46" s="597"/>
      <c r="C46" s="371"/>
      <c r="D46" s="370" t="s">
        <v>792</v>
      </c>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row>
    <row r="47" spans="1:40" s="367" customFormat="1" ht="13.5" customHeight="1" x14ac:dyDescent="0.15">
      <c r="A47" s="366"/>
      <c r="B47" s="368" t="s">
        <v>791</v>
      </c>
      <c r="C47" s="368"/>
      <c r="D47" s="3057" t="s">
        <v>790</v>
      </c>
      <c r="E47" s="3057"/>
      <c r="F47" s="3057"/>
      <c r="G47" s="3057"/>
      <c r="H47" s="3057"/>
      <c r="I47" s="3057"/>
      <c r="J47" s="3057"/>
      <c r="K47" s="3057"/>
      <c r="L47" s="3057"/>
      <c r="M47" s="3057"/>
      <c r="N47" s="3057"/>
      <c r="O47" s="3057"/>
      <c r="P47" s="3057"/>
      <c r="Q47" s="3057"/>
      <c r="R47" s="3057"/>
      <c r="S47" s="3057"/>
      <c r="T47" s="3057"/>
      <c r="U47" s="3057"/>
      <c r="V47" s="3057"/>
      <c r="W47" s="3057"/>
      <c r="X47" s="3057"/>
      <c r="Y47" s="3057"/>
      <c r="Z47" s="3057"/>
      <c r="AA47" s="3057"/>
      <c r="AB47" s="3057"/>
      <c r="AC47" s="3057"/>
      <c r="AD47" s="3057"/>
      <c r="AE47" s="3057"/>
      <c r="AF47" s="3057"/>
      <c r="AG47" s="3057"/>
      <c r="AH47" s="3057"/>
      <c r="AI47" s="366"/>
      <c r="AJ47" s="366"/>
      <c r="AK47" s="366"/>
      <c r="AL47" s="366"/>
      <c r="AM47" s="366"/>
      <c r="AN47" s="366"/>
    </row>
    <row r="48" spans="1:40" s="367" customFormat="1" ht="12.75" customHeight="1" x14ac:dyDescent="0.15">
      <c r="A48" s="366"/>
      <c r="B48" s="368" t="s">
        <v>789</v>
      </c>
      <c r="C48" s="366"/>
      <c r="D48" s="3058" t="s">
        <v>788</v>
      </c>
      <c r="E48" s="3058"/>
      <c r="F48" s="3058"/>
      <c r="G48" s="3058"/>
      <c r="H48" s="3058"/>
      <c r="I48" s="3058"/>
      <c r="J48" s="3058"/>
      <c r="K48" s="3058"/>
      <c r="L48" s="3058"/>
      <c r="M48" s="3058"/>
      <c r="N48" s="3058"/>
      <c r="O48" s="3058"/>
      <c r="P48" s="3058"/>
      <c r="Q48" s="3058"/>
      <c r="R48" s="3058"/>
      <c r="S48" s="3058"/>
      <c r="T48" s="3058"/>
      <c r="U48" s="3058"/>
      <c r="V48" s="3058"/>
      <c r="W48" s="3058"/>
      <c r="X48" s="3058"/>
      <c r="Y48" s="3058"/>
      <c r="Z48" s="3058"/>
      <c r="AA48" s="3058"/>
      <c r="AB48" s="3058"/>
      <c r="AC48" s="3058"/>
      <c r="AD48" s="3058"/>
      <c r="AE48" s="3058"/>
      <c r="AF48" s="3058"/>
      <c r="AG48" s="3058"/>
      <c r="AH48" s="3058"/>
      <c r="AI48" s="366"/>
      <c r="AJ48" s="366"/>
      <c r="AK48" s="366"/>
      <c r="AL48" s="366"/>
      <c r="AM48" s="366"/>
      <c r="AN48" s="366"/>
    </row>
    <row r="49" spans="1:40" s="367" customFormat="1" x14ac:dyDescent="0.15">
      <c r="A49" s="366"/>
      <c r="B49" s="366"/>
      <c r="C49" s="366"/>
      <c r="D49" s="368" t="s">
        <v>787</v>
      </c>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row>
    <row r="50" spans="1:40" s="367" customFormat="1" x14ac:dyDescent="0.15">
      <c r="A50" s="366"/>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row>
    <row r="51" spans="1:40" ht="156" customHeight="1" x14ac:dyDescent="0.15">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row>
    <row r="52" spans="1:40" x14ac:dyDescent="0.15">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row>
    <row r="53" spans="1:40" x14ac:dyDescent="0.15">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row>
    <row r="54" spans="1:40" x14ac:dyDescent="0.15">
      <c r="A54" s="366"/>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row>
    <row r="55" spans="1:40" x14ac:dyDescent="0.15">
      <c r="A55" s="366"/>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9"/>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E44041F9-B361-495B-9DDF-485198C77DD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4684-8369-4B16-93A5-5006C2D6CBA7}">
  <dimension ref="A1:AO36"/>
  <sheetViews>
    <sheetView view="pageBreakPreview" zoomScaleSheetLayoutView="100" workbookViewId="0">
      <selection activeCell="AR21" sqref="AR21"/>
    </sheetView>
  </sheetViews>
  <sheetFormatPr defaultColWidth="8.625" defaultRowHeight="21" customHeight="1" x14ac:dyDescent="0.15"/>
  <cols>
    <col min="1" max="18" width="2.625" style="3" customWidth="1"/>
    <col min="19" max="34" width="2.875" style="3" customWidth="1"/>
    <col min="35" max="39" width="2.625" style="3" customWidth="1"/>
    <col min="40" max="40" width="2.5" style="3" customWidth="1"/>
    <col min="41" max="41" width="9" style="3" customWidth="1"/>
    <col min="42" max="42" width="2.5" style="3" customWidth="1"/>
    <col min="43" max="16384" width="8.625" style="3"/>
  </cols>
  <sheetData>
    <row r="1" spans="1:41" ht="20.100000000000001" customHeight="1" x14ac:dyDescent="0.15">
      <c r="B1" s="2211" t="s">
        <v>1340</v>
      </c>
      <c r="C1" s="3063"/>
      <c r="D1" s="3063"/>
      <c r="E1" s="3063"/>
      <c r="F1" s="3063"/>
      <c r="G1" s="3063"/>
      <c r="H1" s="3063"/>
    </row>
    <row r="2" spans="1:41" ht="20.100000000000001" customHeight="1" x14ac:dyDescent="0.15">
      <c r="AD2" s="3064" t="s">
        <v>853</v>
      </c>
      <c r="AE2" s="3064"/>
      <c r="AF2" s="3064"/>
      <c r="AG2" s="3064"/>
      <c r="AH2" s="3064"/>
      <c r="AI2" s="3064"/>
      <c r="AJ2" s="3064"/>
      <c r="AK2" s="3064"/>
      <c r="AL2" s="3064"/>
    </row>
    <row r="3" spans="1:41" ht="20.100000000000001" customHeight="1" x14ac:dyDescent="0.15"/>
    <row r="4" spans="1:41" ht="20.100000000000001" customHeight="1" x14ac:dyDescent="0.15">
      <c r="B4" s="3065" t="s">
        <v>852</v>
      </c>
      <c r="C4" s="3065"/>
      <c r="D4" s="3065"/>
      <c r="E4" s="3065"/>
      <c r="F4" s="3065"/>
      <c r="G4" s="3065"/>
      <c r="H4" s="3065"/>
      <c r="I4" s="3065"/>
      <c r="J4" s="3065"/>
      <c r="K4" s="3065"/>
      <c r="L4" s="3065"/>
      <c r="M4" s="3065"/>
      <c r="N4" s="3065"/>
      <c r="O4" s="3065"/>
      <c r="P4" s="3065"/>
      <c r="Q4" s="3065"/>
      <c r="R4" s="3065"/>
      <c r="S4" s="3065"/>
      <c r="T4" s="3065"/>
      <c r="U4" s="3065"/>
      <c r="V4" s="3065"/>
      <c r="W4" s="3065"/>
      <c r="X4" s="3065"/>
      <c r="Y4" s="3065"/>
      <c r="Z4" s="3065"/>
      <c r="AA4" s="3065"/>
      <c r="AB4" s="3065"/>
      <c r="AC4" s="3065"/>
      <c r="AD4" s="3065"/>
      <c r="AE4" s="3065"/>
      <c r="AF4" s="3065"/>
      <c r="AG4" s="3065"/>
      <c r="AH4" s="3065"/>
      <c r="AI4" s="3065"/>
      <c r="AJ4" s="3065"/>
      <c r="AK4" s="3065"/>
      <c r="AL4" s="3065"/>
    </row>
    <row r="5" spans="1:41" s="13" customFormat="1" ht="20.100000000000001" customHeight="1" x14ac:dyDescent="0.15">
      <c r="A5" s="16"/>
      <c r="B5" s="401"/>
      <c r="C5" s="401"/>
      <c r="D5" s="401"/>
      <c r="E5" s="401"/>
      <c r="F5" s="401"/>
      <c r="G5" s="401"/>
      <c r="H5" s="401"/>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row>
    <row r="6" spans="1:41" s="13" customFormat="1" ht="29.25" customHeight="1" x14ac:dyDescent="0.15">
      <c r="A6" s="16"/>
      <c r="B6" s="3059" t="s">
        <v>647</v>
      </c>
      <c r="C6" s="3059"/>
      <c r="D6" s="3059"/>
      <c r="E6" s="3059"/>
      <c r="F6" s="3059"/>
      <c r="G6" s="3059"/>
      <c r="H6" s="3059"/>
      <c r="I6" s="3059"/>
      <c r="J6" s="3059"/>
      <c r="K6" s="3059"/>
      <c r="L6" s="3066"/>
      <c r="M6" s="3066"/>
      <c r="N6" s="3066"/>
      <c r="O6" s="3066"/>
      <c r="P6" s="3066"/>
      <c r="Q6" s="3066"/>
      <c r="R6" s="3066"/>
      <c r="S6" s="3066"/>
      <c r="T6" s="3066"/>
      <c r="U6" s="3066"/>
      <c r="V6" s="3066"/>
      <c r="W6" s="3066"/>
      <c r="X6" s="3066"/>
      <c r="Y6" s="3066"/>
      <c r="Z6" s="3066"/>
      <c r="AA6" s="3066"/>
      <c r="AB6" s="3066"/>
      <c r="AC6" s="3066"/>
      <c r="AD6" s="3066"/>
      <c r="AE6" s="3066"/>
      <c r="AF6" s="3066"/>
      <c r="AG6" s="3066"/>
      <c r="AH6" s="3066"/>
      <c r="AI6" s="3066"/>
      <c r="AJ6" s="3066"/>
      <c r="AK6" s="3066"/>
      <c r="AL6" s="3066"/>
    </row>
    <row r="7" spans="1:41" s="13" customFormat="1" ht="31.5" customHeight="1" x14ac:dyDescent="0.15">
      <c r="A7" s="16"/>
      <c r="B7" s="3059" t="s">
        <v>646</v>
      </c>
      <c r="C7" s="3059"/>
      <c r="D7" s="3059"/>
      <c r="E7" s="3059"/>
      <c r="F7" s="3059"/>
      <c r="G7" s="3059"/>
      <c r="H7" s="3059"/>
      <c r="I7" s="3059"/>
      <c r="J7" s="3059"/>
      <c r="K7" s="3059"/>
      <c r="L7" s="3060"/>
      <c r="M7" s="3060"/>
      <c r="N7" s="3060"/>
      <c r="O7" s="3060"/>
      <c r="P7" s="3060"/>
      <c r="Q7" s="3060"/>
      <c r="R7" s="3060"/>
      <c r="S7" s="3060"/>
      <c r="T7" s="3060"/>
      <c r="U7" s="3060"/>
      <c r="V7" s="3060"/>
      <c r="W7" s="3060"/>
      <c r="X7" s="3060"/>
      <c r="Y7" s="3060"/>
      <c r="Z7" s="3060"/>
      <c r="AA7" s="3061" t="s">
        <v>851</v>
      </c>
      <c r="AB7" s="3061"/>
      <c r="AC7" s="3061"/>
      <c r="AD7" s="3061"/>
      <c r="AE7" s="3061"/>
      <c r="AF7" s="3061"/>
      <c r="AG7" s="3061"/>
      <c r="AH7" s="3061"/>
      <c r="AI7" s="3062" t="s">
        <v>850</v>
      </c>
      <c r="AJ7" s="3062"/>
      <c r="AK7" s="3062"/>
      <c r="AL7" s="3062"/>
    </row>
    <row r="8" spans="1:41" s="13" customFormat="1" ht="29.25" customHeight="1" x14ac:dyDescent="0.15">
      <c r="B8" s="3067" t="s">
        <v>849</v>
      </c>
      <c r="C8" s="3067"/>
      <c r="D8" s="3067"/>
      <c r="E8" s="3067"/>
      <c r="F8" s="3067"/>
      <c r="G8" s="3067"/>
      <c r="H8" s="3067"/>
      <c r="I8" s="3067"/>
      <c r="J8" s="3067"/>
      <c r="K8" s="3067"/>
      <c r="L8" s="3066" t="s">
        <v>848</v>
      </c>
      <c r="M8" s="3066"/>
      <c r="N8" s="3066"/>
      <c r="O8" s="3066"/>
      <c r="P8" s="3066"/>
      <c r="Q8" s="3066"/>
      <c r="R8" s="3066"/>
      <c r="S8" s="3066"/>
      <c r="T8" s="3066"/>
      <c r="U8" s="3066"/>
      <c r="V8" s="3066"/>
      <c r="W8" s="3066"/>
      <c r="X8" s="3066"/>
      <c r="Y8" s="3066"/>
      <c r="Z8" s="3066"/>
      <c r="AA8" s="3066"/>
      <c r="AB8" s="3066"/>
      <c r="AC8" s="3066"/>
      <c r="AD8" s="3066"/>
      <c r="AE8" s="3066"/>
      <c r="AF8" s="3066"/>
      <c r="AG8" s="3066"/>
      <c r="AH8" s="3066"/>
      <c r="AI8" s="3066"/>
      <c r="AJ8" s="3066"/>
      <c r="AK8" s="3066"/>
      <c r="AL8" s="3066"/>
    </row>
    <row r="9" spans="1:41" ht="12.75" customHeight="1" thickBot="1" x14ac:dyDescent="0.2">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row>
    <row r="10" spans="1:41" ht="21" customHeight="1" x14ac:dyDescent="0.15">
      <c r="B10" s="3068" t="s">
        <v>641</v>
      </c>
      <c r="C10" s="3069"/>
      <c r="D10" s="3069"/>
      <c r="E10" s="3069"/>
      <c r="F10" s="3069"/>
      <c r="G10" s="3069"/>
      <c r="H10" s="3069"/>
      <c r="I10" s="3069"/>
      <c r="J10" s="3069"/>
      <c r="K10" s="3069"/>
      <c r="L10" s="3069"/>
      <c r="M10" s="3069"/>
      <c r="N10" s="3069"/>
      <c r="O10" s="3069"/>
      <c r="P10" s="3069"/>
      <c r="Q10" s="3069"/>
      <c r="R10" s="3069"/>
      <c r="S10" s="3069"/>
      <c r="T10" s="3069"/>
      <c r="U10" s="3069"/>
      <c r="V10" s="3069"/>
      <c r="W10" s="3069"/>
      <c r="X10" s="3069"/>
      <c r="Y10" s="3069"/>
      <c r="Z10" s="3069"/>
      <c r="AA10" s="3069"/>
      <c r="AB10" s="3069"/>
      <c r="AC10" s="3069"/>
      <c r="AD10" s="3069"/>
      <c r="AE10" s="3069"/>
      <c r="AF10" s="3069"/>
      <c r="AG10" s="3069"/>
      <c r="AH10" s="3069"/>
      <c r="AI10" s="3069"/>
      <c r="AJ10" s="3069"/>
      <c r="AK10" s="3069"/>
      <c r="AL10" s="3070"/>
    </row>
    <row r="11" spans="1:41" ht="27.75" customHeight="1" x14ac:dyDescent="0.15">
      <c r="B11" s="3071" t="s">
        <v>847</v>
      </c>
      <c r="C11" s="3072"/>
      <c r="D11" s="3072"/>
      <c r="E11" s="3072"/>
      <c r="F11" s="3072"/>
      <c r="G11" s="3072"/>
      <c r="H11" s="3072"/>
      <c r="I11" s="3072"/>
      <c r="J11" s="3072"/>
      <c r="K11" s="3072"/>
      <c r="L11" s="3072"/>
      <c r="M11" s="3072"/>
      <c r="N11" s="3072"/>
      <c r="O11" s="3072"/>
      <c r="P11" s="3072"/>
      <c r="Q11" s="3072"/>
      <c r="R11" s="3072"/>
      <c r="S11" s="3073"/>
      <c r="T11" s="3073"/>
      <c r="U11" s="3073"/>
      <c r="V11" s="3073"/>
      <c r="W11" s="3073"/>
      <c r="X11" s="3073"/>
      <c r="Y11" s="3073"/>
      <c r="Z11" s="3073"/>
      <c r="AA11" s="3073"/>
      <c r="AB11" s="3073"/>
      <c r="AC11" s="3073"/>
      <c r="AD11" s="3073"/>
      <c r="AE11" s="990" t="s">
        <v>626</v>
      </c>
      <c r="AF11" s="991"/>
      <c r="AG11" s="3074"/>
      <c r="AH11" s="3074"/>
      <c r="AI11" s="3074"/>
      <c r="AJ11" s="3074"/>
      <c r="AK11" s="3074"/>
      <c r="AL11" s="3075"/>
      <c r="AO11" s="399"/>
    </row>
    <row r="12" spans="1:41" ht="27.75" customHeight="1" thickBot="1" x14ac:dyDescent="0.2">
      <c r="B12" s="398"/>
      <c r="C12" s="3081" t="s">
        <v>846</v>
      </c>
      <c r="D12" s="3081"/>
      <c r="E12" s="3081"/>
      <c r="F12" s="3081"/>
      <c r="G12" s="3081"/>
      <c r="H12" s="3081"/>
      <c r="I12" s="3081"/>
      <c r="J12" s="3081"/>
      <c r="K12" s="3081"/>
      <c r="L12" s="3081"/>
      <c r="M12" s="3081"/>
      <c r="N12" s="3081"/>
      <c r="O12" s="3081"/>
      <c r="P12" s="3081"/>
      <c r="Q12" s="3081"/>
      <c r="R12" s="3081"/>
      <c r="S12" s="3078">
        <f>ROUNDUP(S11*30%,1)</f>
        <v>0</v>
      </c>
      <c r="T12" s="3078"/>
      <c r="U12" s="3078"/>
      <c r="V12" s="3078"/>
      <c r="W12" s="3078"/>
      <c r="X12" s="3078"/>
      <c r="Y12" s="3078"/>
      <c r="Z12" s="3078"/>
      <c r="AA12" s="3078"/>
      <c r="AB12" s="3078"/>
      <c r="AC12" s="3078"/>
      <c r="AD12" s="3078"/>
      <c r="AE12" s="992" t="s">
        <v>626</v>
      </c>
      <c r="AF12" s="992"/>
      <c r="AG12" s="3079"/>
      <c r="AH12" s="3079"/>
      <c r="AI12" s="3079"/>
      <c r="AJ12" s="3079"/>
      <c r="AK12" s="3079"/>
      <c r="AL12" s="3080"/>
    </row>
    <row r="13" spans="1:41" ht="27.75" customHeight="1" thickTop="1" x14ac:dyDescent="0.15">
      <c r="B13" s="3082" t="s">
        <v>845</v>
      </c>
      <c r="C13" s="3083"/>
      <c r="D13" s="3083"/>
      <c r="E13" s="3083"/>
      <c r="F13" s="3083"/>
      <c r="G13" s="3083"/>
      <c r="H13" s="3083"/>
      <c r="I13" s="3083"/>
      <c r="J13" s="3083"/>
      <c r="K13" s="3083"/>
      <c r="L13" s="3083"/>
      <c r="M13" s="3083"/>
      <c r="N13" s="3083"/>
      <c r="O13" s="3083"/>
      <c r="P13" s="3083"/>
      <c r="Q13" s="3083"/>
      <c r="R13" s="3083"/>
      <c r="S13" s="3084" t="e">
        <f>ROUNDUP(AG14/AG15,1)</f>
        <v>#DIV/0!</v>
      </c>
      <c r="T13" s="3084"/>
      <c r="U13" s="3084"/>
      <c r="V13" s="3084"/>
      <c r="W13" s="3084"/>
      <c r="X13" s="3084"/>
      <c r="Y13" s="3084"/>
      <c r="Z13" s="3084"/>
      <c r="AA13" s="3084"/>
      <c r="AB13" s="3084"/>
      <c r="AC13" s="3084"/>
      <c r="AD13" s="3084"/>
      <c r="AE13" s="397" t="s">
        <v>626</v>
      </c>
      <c r="AF13" s="397"/>
      <c r="AG13" s="3085" t="s">
        <v>844</v>
      </c>
      <c r="AH13" s="3085"/>
      <c r="AI13" s="3085"/>
      <c r="AJ13" s="3085"/>
      <c r="AK13" s="3085"/>
      <c r="AL13" s="3086"/>
    </row>
    <row r="14" spans="1:41" ht="27.75" customHeight="1" x14ac:dyDescent="0.15">
      <c r="B14" s="3087" t="s">
        <v>843</v>
      </c>
      <c r="C14" s="3088"/>
      <c r="D14" s="3088"/>
      <c r="E14" s="3088"/>
      <c r="F14" s="3088"/>
      <c r="G14" s="3088"/>
      <c r="H14" s="3088"/>
      <c r="I14" s="3088"/>
      <c r="J14" s="3088"/>
      <c r="K14" s="3088"/>
      <c r="L14" s="3088"/>
      <c r="M14" s="3088"/>
      <c r="N14" s="3088"/>
      <c r="O14" s="3088"/>
      <c r="P14" s="3088"/>
      <c r="Q14" s="3088"/>
      <c r="R14" s="3088"/>
      <c r="S14" s="3088"/>
      <c r="T14" s="3088"/>
      <c r="U14" s="3088"/>
      <c r="V14" s="3088"/>
      <c r="W14" s="3088"/>
      <c r="X14" s="3088"/>
      <c r="Y14" s="3088"/>
      <c r="Z14" s="3088"/>
      <c r="AA14" s="3088"/>
      <c r="AB14" s="3088"/>
      <c r="AC14" s="3088"/>
      <c r="AD14" s="3088"/>
      <c r="AE14" s="3088"/>
      <c r="AF14" s="3089"/>
      <c r="AG14" s="3090"/>
      <c r="AH14" s="3090"/>
      <c r="AI14" s="3090"/>
      <c r="AJ14" s="3090"/>
      <c r="AK14" s="3090"/>
      <c r="AL14" s="3091"/>
    </row>
    <row r="15" spans="1:41" ht="27.75" customHeight="1" thickBot="1" x14ac:dyDescent="0.2">
      <c r="B15" s="3092" t="s">
        <v>842</v>
      </c>
      <c r="C15" s="3093"/>
      <c r="D15" s="3093"/>
      <c r="E15" s="3093"/>
      <c r="F15" s="3093"/>
      <c r="G15" s="3093"/>
      <c r="H15" s="3093"/>
      <c r="I15" s="3093"/>
      <c r="J15" s="3093"/>
      <c r="K15" s="3093"/>
      <c r="L15" s="3093"/>
      <c r="M15" s="3093"/>
      <c r="N15" s="3093"/>
      <c r="O15" s="3093"/>
      <c r="P15" s="3093"/>
      <c r="Q15" s="3093"/>
      <c r="R15" s="3093"/>
      <c r="S15" s="3093"/>
      <c r="T15" s="3093"/>
      <c r="U15" s="3093"/>
      <c r="V15" s="3093"/>
      <c r="W15" s="3093"/>
      <c r="X15" s="3093"/>
      <c r="Y15" s="3093"/>
      <c r="Z15" s="3093"/>
      <c r="AA15" s="3093"/>
      <c r="AB15" s="3093"/>
      <c r="AC15" s="3093"/>
      <c r="AD15" s="3093"/>
      <c r="AE15" s="3093"/>
      <c r="AF15" s="3094"/>
      <c r="AG15" s="3095"/>
      <c r="AH15" s="3095"/>
      <c r="AI15" s="3095"/>
      <c r="AJ15" s="3095"/>
      <c r="AK15" s="3095"/>
      <c r="AL15" s="3096"/>
    </row>
    <row r="16" spans="1:41" ht="12.75" customHeight="1" thickBot="1" x14ac:dyDescent="0.2">
      <c r="B16" s="390"/>
      <c r="C16" s="600"/>
      <c r="D16" s="600"/>
      <c r="E16" s="600"/>
      <c r="F16" s="600"/>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row>
    <row r="17" spans="2:38" ht="21" customHeight="1" x14ac:dyDescent="0.15">
      <c r="B17" s="3068" t="s">
        <v>841</v>
      </c>
      <c r="C17" s="3069"/>
      <c r="D17" s="3069"/>
      <c r="E17" s="3069"/>
      <c r="F17" s="3069"/>
      <c r="G17" s="3069"/>
      <c r="H17" s="3069"/>
      <c r="I17" s="3069"/>
      <c r="J17" s="3069"/>
      <c r="K17" s="3069"/>
      <c r="L17" s="3069"/>
      <c r="M17" s="3069"/>
      <c r="N17" s="3069"/>
      <c r="O17" s="3069"/>
      <c r="P17" s="3069"/>
      <c r="Q17" s="3069"/>
      <c r="R17" s="3069"/>
      <c r="S17" s="3069"/>
      <c r="T17" s="3069"/>
      <c r="U17" s="3069"/>
      <c r="V17" s="3069"/>
      <c r="W17" s="3069"/>
      <c r="X17" s="3069"/>
      <c r="Y17" s="3069"/>
      <c r="Z17" s="3069"/>
      <c r="AA17" s="3069"/>
      <c r="AB17" s="3069"/>
      <c r="AC17" s="3069"/>
      <c r="AD17" s="3069"/>
      <c r="AE17" s="3069"/>
      <c r="AF17" s="3069"/>
      <c r="AG17" s="3069"/>
      <c r="AH17" s="3069"/>
      <c r="AI17" s="3069"/>
      <c r="AJ17" s="3069"/>
      <c r="AK17" s="3069"/>
      <c r="AL17" s="3070"/>
    </row>
    <row r="18" spans="2:38" ht="27.75" customHeight="1" thickBot="1" x14ac:dyDescent="0.2">
      <c r="B18" s="3076" t="s">
        <v>840</v>
      </c>
      <c r="C18" s="3077"/>
      <c r="D18" s="3077"/>
      <c r="E18" s="3077"/>
      <c r="F18" s="3077"/>
      <c r="G18" s="3077"/>
      <c r="H18" s="3077"/>
      <c r="I18" s="3077"/>
      <c r="J18" s="3077"/>
      <c r="K18" s="3077"/>
      <c r="L18" s="3077"/>
      <c r="M18" s="3077"/>
      <c r="N18" s="3077"/>
      <c r="O18" s="3077"/>
      <c r="P18" s="3077"/>
      <c r="Q18" s="3077"/>
      <c r="R18" s="3077"/>
      <c r="S18" s="3078">
        <f>ROUNDUP(S11/50,1)</f>
        <v>0</v>
      </c>
      <c r="T18" s="3078"/>
      <c r="U18" s="3078"/>
      <c r="V18" s="3078"/>
      <c r="W18" s="3078"/>
      <c r="X18" s="3078"/>
      <c r="Y18" s="3078"/>
      <c r="Z18" s="3078"/>
      <c r="AA18" s="3078"/>
      <c r="AB18" s="3078"/>
      <c r="AC18" s="3078"/>
      <c r="AD18" s="3078"/>
      <c r="AE18" s="993" t="s">
        <v>626</v>
      </c>
      <c r="AF18" s="994"/>
      <c r="AG18" s="3079"/>
      <c r="AH18" s="3079"/>
      <c r="AI18" s="3079"/>
      <c r="AJ18" s="3079"/>
      <c r="AK18" s="3079"/>
      <c r="AL18" s="3080"/>
    </row>
    <row r="19" spans="2:38" ht="27.75" customHeight="1" thickTop="1" thickBot="1" x14ac:dyDescent="0.2">
      <c r="B19" s="3097" t="s">
        <v>839</v>
      </c>
      <c r="C19" s="3098"/>
      <c r="D19" s="3098"/>
      <c r="E19" s="3098"/>
      <c r="F19" s="3098"/>
      <c r="G19" s="3098"/>
      <c r="H19" s="3098"/>
      <c r="I19" s="3098"/>
      <c r="J19" s="3098"/>
      <c r="K19" s="3098"/>
      <c r="L19" s="3098"/>
      <c r="M19" s="3098"/>
      <c r="N19" s="3098"/>
      <c r="O19" s="3098"/>
      <c r="P19" s="3098"/>
      <c r="Q19" s="3098"/>
      <c r="R19" s="3098"/>
      <c r="S19" s="3099"/>
      <c r="T19" s="3099"/>
      <c r="U19" s="3099"/>
      <c r="V19" s="3099"/>
      <c r="W19" s="3099"/>
      <c r="X19" s="3099"/>
      <c r="Y19" s="3099"/>
      <c r="Z19" s="3099"/>
      <c r="AA19" s="3099"/>
      <c r="AB19" s="3099"/>
      <c r="AC19" s="3099"/>
      <c r="AD19" s="3099"/>
      <c r="AE19" s="396" t="s">
        <v>626</v>
      </c>
      <c r="AF19" s="395"/>
      <c r="AG19" s="3100" t="s">
        <v>838</v>
      </c>
      <c r="AH19" s="3100"/>
      <c r="AI19" s="3100"/>
      <c r="AJ19" s="3100"/>
      <c r="AK19" s="3100"/>
      <c r="AL19" s="3101"/>
    </row>
    <row r="20" spans="2:38" ht="12.75" customHeight="1" thickBot="1" x14ac:dyDescent="0.2">
      <c r="B20" s="600"/>
      <c r="C20" s="600"/>
      <c r="D20" s="600"/>
      <c r="E20" s="600"/>
      <c r="F20" s="600"/>
      <c r="G20" s="600"/>
      <c r="H20" s="600"/>
      <c r="I20" s="600"/>
      <c r="J20" s="600"/>
      <c r="K20" s="600"/>
      <c r="L20" s="600"/>
      <c r="M20" s="600"/>
      <c r="N20" s="600"/>
      <c r="O20" s="600"/>
      <c r="P20" s="600"/>
      <c r="Q20" s="600"/>
      <c r="R20" s="600"/>
      <c r="S20" s="394"/>
      <c r="T20" s="394"/>
      <c r="U20" s="394"/>
      <c r="V20" s="394"/>
      <c r="W20" s="394"/>
      <c r="X20" s="394"/>
      <c r="Y20" s="394"/>
      <c r="Z20" s="394"/>
      <c r="AA20" s="394"/>
      <c r="AB20" s="394"/>
      <c r="AC20" s="394"/>
      <c r="AD20" s="394"/>
      <c r="AE20" s="393"/>
      <c r="AF20" s="393"/>
      <c r="AG20" s="392"/>
      <c r="AH20" s="392"/>
      <c r="AI20" s="392"/>
      <c r="AJ20" s="392"/>
      <c r="AK20" s="392"/>
      <c r="AL20" s="392"/>
    </row>
    <row r="21" spans="2:38" ht="27.75" customHeight="1" thickBot="1" x14ac:dyDescent="0.2">
      <c r="B21" s="3068" t="s">
        <v>837</v>
      </c>
      <c r="C21" s="3069"/>
      <c r="D21" s="3069"/>
      <c r="E21" s="3069"/>
      <c r="F21" s="3069"/>
      <c r="G21" s="3069"/>
      <c r="H21" s="3069"/>
      <c r="I21" s="3069"/>
      <c r="J21" s="3069"/>
      <c r="K21" s="3069"/>
      <c r="L21" s="3069"/>
      <c r="M21" s="3069"/>
      <c r="N21" s="3069"/>
      <c r="O21" s="3069"/>
      <c r="P21" s="3069"/>
      <c r="Q21" s="3069"/>
      <c r="R21" s="3069"/>
      <c r="S21" s="3069"/>
      <c r="T21" s="3069"/>
      <c r="U21" s="3069"/>
      <c r="V21" s="3069"/>
      <c r="W21" s="3069"/>
      <c r="X21" s="3069"/>
      <c r="Y21" s="3069"/>
      <c r="Z21" s="3069"/>
      <c r="AA21" s="3069"/>
      <c r="AB21" s="3069"/>
      <c r="AC21" s="3069"/>
      <c r="AD21" s="3069"/>
      <c r="AE21" s="3069"/>
      <c r="AF21" s="3069"/>
      <c r="AG21" s="3069"/>
      <c r="AH21" s="3069"/>
      <c r="AI21" s="3069"/>
      <c r="AJ21" s="3069"/>
      <c r="AK21" s="3069"/>
      <c r="AL21" s="3070"/>
    </row>
    <row r="22" spans="2:38" ht="27.75" customHeight="1" x14ac:dyDescent="0.15">
      <c r="B22" s="3102" t="s">
        <v>836</v>
      </c>
      <c r="C22" s="3103"/>
      <c r="D22" s="3103"/>
      <c r="E22" s="3103"/>
      <c r="F22" s="3103"/>
      <c r="G22" s="3103"/>
      <c r="H22" s="3103"/>
      <c r="I22" s="3103"/>
      <c r="J22" s="3103"/>
      <c r="K22" s="3103"/>
      <c r="L22" s="3103"/>
      <c r="M22" s="3103"/>
      <c r="N22" s="3103"/>
      <c r="O22" s="3103"/>
      <c r="P22" s="3103"/>
      <c r="Q22" s="3103"/>
      <c r="R22" s="3104"/>
      <c r="S22" s="3107" t="s">
        <v>835</v>
      </c>
      <c r="T22" s="3103"/>
      <c r="U22" s="3103"/>
      <c r="V22" s="3103"/>
      <c r="W22" s="3103"/>
      <c r="X22" s="3103"/>
      <c r="Y22" s="3103"/>
      <c r="Z22" s="3103"/>
      <c r="AA22" s="3103"/>
      <c r="AB22" s="3103"/>
      <c r="AC22" s="3103"/>
      <c r="AD22" s="3103"/>
      <c r="AE22" s="3103"/>
      <c r="AF22" s="3103"/>
      <c r="AG22" s="3103"/>
      <c r="AH22" s="3103"/>
      <c r="AI22" s="3108"/>
      <c r="AJ22" s="3108"/>
      <c r="AK22" s="3108"/>
      <c r="AL22" s="3109"/>
    </row>
    <row r="23" spans="2:38" ht="47.25" customHeight="1" x14ac:dyDescent="0.15">
      <c r="B23" s="3105"/>
      <c r="C23" s="3106"/>
      <c r="D23" s="3106"/>
      <c r="E23" s="3106"/>
      <c r="F23" s="3106"/>
      <c r="G23" s="3106"/>
      <c r="H23" s="3106"/>
      <c r="I23" s="3106"/>
      <c r="J23" s="3106"/>
      <c r="K23" s="3106"/>
      <c r="L23" s="3106"/>
      <c r="M23" s="3106"/>
      <c r="N23" s="3106"/>
      <c r="O23" s="3106"/>
      <c r="P23" s="3106"/>
      <c r="Q23" s="3106"/>
      <c r="R23" s="3106"/>
      <c r="S23" s="3110" t="s">
        <v>834</v>
      </c>
      <c r="T23" s="3110"/>
      <c r="U23" s="3110"/>
      <c r="V23" s="3110"/>
      <c r="W23" s="3110"/>
      <c r="X23" s="3110"/>
      <c r="Y23" s="3110"/>
      <c r="Z23" s="3110"/>
      <c r="AA23" s="3110"/>
      <c r="AB23" s="3110"/>
      <c r="AC23" s="3110"/>
      <c r="AD23" s="3110"/>
      <c r="AE23" s="3110"/>
      <c r="AF23" s="3110" t="s">
        <v>833</v>
      </c>
      <c r="AG23" s="3110"/>
      <c r="AH23" s="3110"/>
      <c r="AI23" s="3111" t="s">
        <v>832</v>
      </c>
      <c r="AJ23" s="3111"/>
      <c r="AK23" s="3111"/>
      <c r="AL23" s="3112"/>
    </row>
    <row r="24" spans="2:38" ht="27.75" customHeight="1" x14ac:dyDescent="0.15">
      <c r="B24" s="391">
        <v>1</v>
      </c>
      <c r="C24" s="3113"/>
      <c r="D24" s="3113"/>
      <c r="E24" s="3113"/>
      <c r="F24" s="3113"/>
      <c r="G24" s="3113"/>
      <c r="H24" s="3113"/>
      <c r="I24" s="3113"/>
      <c r="J24" s="3113"/>
      <c r="K24" s="3113"/>
      <c r="L24" s="3113"/>
      <c r="M24" s="3113"/>
      <c r="N24" s="3113"/>
      <c r="O24" s="3113"/>
      <c r="P24" s="3113"/>
      <c r="Q24" s="3113"/>
      <c r="R24" s="3113"/>
      <c r="S24" s="3113"/>
      <c r="T24" s="3113"/>
      <c r="U24" s="3113"/>
      <c r="V24" s="3113"/>
      <c r="W24" s="3113"/>
      <c r="X24" s="3113"/>
      <c r="Y24" s="3113"/>
      <c r="Z24" s="3113"/>
      <c r="AA24" s="3113"/>
      <c r="AB24" s="3113"/>
      <c r="AC24" s="3113"/>
      <c r="AD24" s="3113"/>
      <c r="AE24" s="3113"/>
      <c r="AF24" s="3113"/>
      <c r="AG24" s="3113"/>
      <c r="AH24" s="599" t="s">
        <v>831</v>
      </c>
      <c r="AI24" s="3113"/>
      <c r="AJ24" s="3113"/>
      <c r="AK24" s="3113"/>
      <c r="AL24" s="3114"/>
    </row>
    <row r="25" spans="2:38" ht="27.75" customHeight="1" x14ac:dyDescent="0.15">
      <c r="B25" s="391">
        <v>2</v>
      </c>
      <c r="C25" s="3113"/>
      <c r="D25" s="3113"/>
      <c r="E25" s="3113"/>
      <c r="F25" s="3113"/>
      <c r="G25" s="3113"/>
      <c r="H25" s="3113"/>
      <c r="I25" s="3113"/>
      <c r="J25" s="3113"/>
      <c r="K25" s="3113"/>
      <c r="L25" s="3113"/>
      <c r="M25" s="3113"/>
      <c r="N25" s="3113"/>
      <c r="O25" s="3113"/>
      <c r="P25" s="3113"/>
      <c r="Q25" s="3113"/>
      <c r="R25" s="3113"/>
      <c r="S25" s="3113"/>
      <c r="T25" s="3113"/>
      <c r="U25" s="3113"/>
      <c r="V25" s="3113"/>
      <c r="W25" s="3113"/>
      <c r="X25" s="3113"/>
      <c r="Y25" s="3113"/>
      <c r="Z25" s="3113"/>
      <c r="AA25" s="3113"/>
      <c r="AB25" s="3113"/>
      <c r="AC25" s="3113"/>
      <c r="AD25" s="3113"/>
      <c r="AE25" s="3113"/>
      <c r="AF25" s="3113"/>
      <c r="AG25" s="3113"/>
      <c r="AH25" s="599" t="s">
        <v>831</v>
      </c>
      <c r="AI25" s="3113"/>
      <c r="AJ25" s="3113"/>
      <c r="AK25" s="3113"/>
      <c r="AL25" s="3114"/>
    </row>
    <row r="26" spans="2:38" ht="27.75" customHeight="1" x14ac:dyDescent="0.15">
      <c r="B26" s="391">
        <v>3</v>
      </c>
      <c r="C26" s="3113"/>
      <c r="D26" s="3113"/>
      <c r="E26" s="3113"/>
      <c r="F26" s="3113"/>
      <c r="G26" s="3113"/>
      <c r="H26" s="3113"/>
      <c r="I26" s="3113"/>
      <c r="J26" s="3113"/>
      <c r="K26" s="3113"/>
      <c r="L26" s="3113"/>
      <c r="M26" s="3113"/>
      <c r="N26" s="3113"/>
      <c r="O26" s="3113"/>
      <c r="P26" s="3113"/>
      <c r="Q26" s="3113"/>
      <c r="R26" s="3113"/>
      <c r="S26" s="3113"/>
      <c r="T26" s="3113"/>
      <c r="U26" s="3113"/>
      <c r="V26" s="3113"/>
      <c r="W26" s="3113"/>
      <c r="X26" s="3113"/>
      <c r="Y26" s="3113"/>
      <c r="Z26" s="3113"/>
      <c r="AA26" s="3113"/>
      <c r="AB26" s="3113"/>
      <c r="AC26" s="3113"/>
      <c r="AD26" s="3113"/>
      <c r="AE26" s="3113"/>
      <c r="AF26" s="3113"/>
      <c r="AG26" s="3113"/>
      <c r="AH26" s="599" t="s">
        <v>831</v>
      </c>
      <c r="AI26" s="3113"/>
      <c r="AJ26" s="3113"/>
      <c r="AK26" s="3113"/>
      <c r="AL26" s="3114"/>
    </row>
    <row r="27" spans="2:38" ht="27.75" customHeight="1" thickBot="1" x14ac:dyDescent="0.2">
      <c r="B27" s="995">
        <v>4</v>
      </c>
      <c r="C27" s="3116"/>
      <c r="D27" s="3116"/>
      <c r="E27" s="3116"/>
      <c r="F27" s="3116"/>
      <c r="G27" s="3116"/>
      <c r="H27" s="3116"/>
      <c r="I27" s="3116"/>
      <c r="J27" s="3116"/>
      <c r="K27" s="3116"/>
      <c r="L27" s="3116"/>
      <c r="M27" s="3116"/>
      <c r="N27" s="3116"/>
      <c r="O27" s="3116"/>
      <c r="P27" s="3116"/>
      <c r="Q27" s="3116"/>
      <c r="R27" s="3116"/>
      <c r="S27" s="3116"/>
      <c r="T27" s="3116"/>
      <c r="U27" s="3116"/>
      <c r="V27" s="3116"/>
      <c r="W27" s="3116"/>
      <c r="X27" s="3116"/>
      <c r="Y27" s="3116"/>
      <c r="Z27" s="3116"/>
      <c r="AA27" s="3116"/>
      <c r="AB27" s="3116"/>
      <c r="AC27" s="3116"/>
      <c r="AD27" s="3116"/>
      <c r="AE27" s="3116"/>
      <c r="AF27" s="3116"/>
      <c r="AG27" s="3116"/>
      <c r="AH27" s="996" t="s">
        <v>831</v>
      </c>
      <c r="AI27" s="3116"/>
      <c r="AJ27" s="3116"/>
      <c r="AK27" s="3116"/>
      <c r="AL27" s="3117"/>
    </row>
    <row r="28" spans="2:38" ht="15" customHeight="1" x14ac:dyDescent="0.15">
      <c r="B28" s="3118" t="s">
        <v>1341</v>
      </c>
      <c r="C28" s="3119"/>
      <c r="D28" s="3119"/>
      <c r="E28" s="3119"/>
      <c r="F28" s="3119"/>
      <c r="G28" s="3119"/>
      <c r="H28" s="3119"/>
      <c r="I28" s="3119"/>
      <c r="J28" s="3119"/>
      <c r="K28" s="3119"/>
      <c r="L28" s="3119"/>
      <c r="M28" s="3119"/>
      <c r="N28" s="3119"/>
      <c r="O28" s="3119"/>
      <c r="P28" s="3119"/>
      <c r="Q28" s="3119"/>
      <c r="R28" s="3119"/>
      <c r="S28" s="3119"/>
      <c r="T28" s="3119"/>
      <c r="U28" s="3119"/>
      <c r="V28" s="3119"/>
      <c r="W28" s="3119"/>
      <c r="X28" s="3119"/>
      <c r="Y28" s="3119"/>
      <c r="Z28" s="3119"/>
      <c r="AA28" s="3119"/>
      <c r="AB28" s="3119"/>
      <c r="AC28" s="3119"/>
      <c r="AD28" s="3119"/>
      <c r="AE28" s="3119"/>
      <c r="AF28" s="3119"/>
      <c r="AG28" s="3119"/>
      <c r="AH28" s="3119"/>
      <c r="AI28" s="3122" t="s">
        <v>864</v>
      </c>
      <c r="AJ28" s="3122"/>
      <c r="AK28" s="3122"/>
      <c r="AL28" s="3123"/>
    </row>
    <row r="29" spans="2:38" ht="36.75" customHeight="1" thickBot="1" x14ac:dyDescent="0.2">
      <c r="B29" s="3120"/>
      <c r="C29" s="3121"/>
      <c r="D29" s="3121"/>
      <c r="E29" s="3121"/>
      <c r="F29" s="3121"/>
      <c r="G29" s="3121"/>
      <c r="H29" s="3121"/>
      <c r="I29" s="3121"/>
      <c r="J29" s="3121"/>
      <c r="K29" s="3121"/>
      <c r="L29" s="3121"/>
      <c r="M29" s="3121"/>
      <c r="N29" s="3121"/>
      <c r="O29" s="3121"/>
      <c r="P29" s="3121"/>
      <c r="Q29" s="3121"/>
      <c r="R29" s="3121"/>
      <c r="S29" s="3121"/>
      <c r="T29" s="3121"/>
      <c r="U29" s="3121"/>
      <c r="V29" s="3121"/>
      <c r="W29" s="3121"/>
      <c r="X29" s="3121"/>
      <c r="Y29" s="3121"/>
      <c r="Z29" s="3121"/>
      <c r="AA29" s="3121"/>
      <c r="AB29" s="3121"/>
      <c r="AC29" s="3121"/>
      <c r="AD29" s="3121"/>
      <c r="AE29" s="3121"/>
      <c r="AF29" s="3121"/>
      <c r="AG29" s="3121"/>
      <c r="AH29" s="3121"/>
      <c r="AI29" s="3124"/>
      <c r="AJ29" s="3124"/>
      <c r="AK29" s="3124"/>
      <c r="AL29" s="3125"/>
    </row>
    <row r="30" spans="2:38" ht="9.75" customHeight="1" x14ac:dyDescent="0.15">
      <c r="B30" s="390"/>
      <c r="C30" s="600"/>
      <c r="D30" s="600"/>
      <c r="E30" s="600"/>
      <c r="F30" s="600"/>
      <c r="G30" s="600"/>
      <c r="H30" s="600"/>
      <c r="I30" s="600"/>
      <c r="J30" s="600"/>
      <c r="K30" s="600"/>
      <c r="L30" s="600"/>
      <c r="M30" s="600"/>
      <c r="N30" s="600"/>
      <c r="O30" s="600"/>
      <c r="P30" s="600"/>
      <c r="Q30" s="600"/>
      <c r="R30" s="600"/>
      <c r="S30" s="600"/>
      <c r="T30" s="600"/>
      <c r="U30" s="600"/>
      <c r="V30" s="600"/>
      <c r="W30" s="600"/>
      <c r="X30" s="600"/>
      <c r="Y30" s="600"/>
      <c r="Z30" s="600"/>
      <c r="AA30" s="600"/>
      <c r="AB30" s="600"/>
      <c r="AC30" s="600"/>
      <c r="AD30" s="600"/>
      <c r="AE30" s="600"/>
      <c r="AF30" s="600"/>
      <c r="AG30" s="600"/>
      <c r="AH30" s="600"/>
      <c r="AI30" s="600"/>
      <c r="AJ30" s="600"/>
      <c r="AK30" s="600"/>
      <c r="AL30" s="600"/>
    </row>
    <row r="31" spans="2:38" ht="22.5" customHeight="1" x14ac:dyDescent="0.15">
      <c r="B31" s="3126" t="s">
        <v>622</v>
      </c>
      <c r="C31" s="3126"/>
      <c r="D31" s="3126"/>
      <c r="E31" s="3126"/>
      <c r="F31" s="3126"/>
      <c r="G31" s="3126"/>
      <c r="H31" s="3127" t="s">
        <v>1342</v>
      </c>
      <c r="I31" s="3127"/>
      <c r="J31" s="3127"/>
      <c r="K31" s="3127"/>
      <c r="L31" s="3127"/>
      <c r="M31" s="3127"/>
      <c r="N31" s="3127"/>
      <c r="O31" s="3127"/>
      <c r="P31" s="3127"/>
      <c r="Q31" s="3127"/>
      <c r="R31" s="3127"/>
      <c r="S31" s="3127"/>
      <c r="T31" s="3127"/>
      <c r="U31" s="3127"/>
      <c r="V31" s="3127"/>
      <c r="W31" s="3127"/>
      <c r="X31" s="3127"/>
      <c r="Y31" s="3127"/>
      <c r="Z31" s="3127"/>
      <c r="AA31" s="3127"/>
      <c r="AB31" s="3127"/>
      <c r="AC31" s="3127"/>
      <c r="AD31" s="3127"/>
      <c r="AE31" s="3127"/>
      <c r="AF31" s="3127"/>
      <c r="AG31" s="3127"/>
      <c r="AH31" s="3127"/>
      <c r="AI31" s="3127"/>
      <c r="AJ31" s="3127"/>
      <c r="AK31" s="3127"/>
      <c r="AL31" s="3127"/>
    </row>
    <row r="32" spans="2:38" ht="8.25" customHeight="1" x14ac:dyDescent="0.15">
      <c r="B32" s="390"/>
      <c r="C32" s="600"/>
      <c r="D32" s="600"/>
      <c r="E32" s="600"/>
      <c r="F32" s="600"/>
      <c r="G32" s="600"/>
      <c r="H32" s="600"/>
      <c r="I32" s="600"/>
      <c r="J32" s="600"/>
      <c r="K32" s="600"/>
      <c r="L32" s="600"/>
      <c r="M32" s="600"/>
      <c r="N32" s="600"/>
      <c r="O32" s="600"/>
      <c r="P32" s="600"/>
      <c r="Q32" s="600"/>
      <c r="R32" s="600"/>
      <c r="S32" s="600"/>
      <c r="T32" s="600"/>
      <c r="U32" s="600"/>
      <c r="V32" s="600"/>
      <c r="W32" s="600"/>
      <c r="X32" s="600"/>
      <c r="Y32" s="600"/>
      <c r="Z32" s="600"/>
      <c r="AA32" s="600"/>
      <c r="AB32" s="600"/>
      <c r="AC32" s="600"/>
      <c r="AD32" s="600"/>
      <c r="AE32" s="600"/>
      <c r="AF32" s="600"/>
      <c r="AG32" s="600"/>
      <c r="AH32" s="600"/>
      <c r="AI32" s="600"/>
      <c r="AJ32" s="600"/>
      <c r="AK32" s="600"/>
      <c r="AL32" s="600"/>
    </row>
    <row r="33" spans="2:39" s="387" customFormat="1" ht="17.25" customHeight="1" x14ac:dyDescent="0.15">
      <c r="B33" s="3115" t="s">
        <v>830</v>
      </c>
      <c r="C33" s="3115"/>
      <c r="D33" s="3115"/>
      <c r="E33" s="3115"/>
      <c r="F33" s="3115"/>
      <c r="G33" s="3115"/>
      <c r="H33" s="3115"/>
      <c r="I33" s="3115"/>
      <c r="J33" s="3115"/>
      <c r="K33" s="3115"/>
      <c r="L33" s="3115"/>
      <c r="M33" s="3115"/>
      <c r="N33" s="3115"/>
      <c r="O33" s="3115"/>
      <c r="P33" s="3115"/>
      <c r="Q33" s="3115"/>
      <c r="R33" s="3115"/>
      <c r="S33" s="3115"/>
      <c r="T33" s="3115"/>
      <c r="U33" s="3115"/>
      <c r="V33" s="3115"/>
      <c r="W33" s="3115"/>
      <c r="X33" s="3115"/>
      <c r="Y33" s="3115"/>
      <c r="Z33" s="3115"/>
      <c r="AA33" s="3115"/>
      <c r="AB33" s="3115"/>
      <c r="AC33" s="3115"/>
      <c r="AD33" s="3115"/>
      <c r="AE33" s="3115"/>
      <c r="AF33" s="3115"/>
      <c r="AG33" s="3115"/>
      <c r="AH33" s="3115"/>
      <c r="AI33" s="3115"/>
      <c r="AJ33" s="3115"/>
      <c r="AK33" s="3115"/>
      <c r="AL33" s="3115"/>
    </row>
    <row r="34" spans="2:39" s="387" customFormat="1" ht="45.75" customHeight="1" x14ac:dyDescent="0.15">
      <c r="B34" s="3115"/>
      <c r="C34" s="3115"/>
      <c r="D34" s="3115"/>
      <c r="E34" s="3115"/>
      <c r="F34" s="3115"/>
      <c r="G34" s="3115"/>
      <c r="H34" s="3115"/>
      <c r="I34" s="3115"/>
      <c r="J34" s="3115"/>
      <c r="K34" s="3115"/>
      <c r="L34" s="3115"/>
      <c r="M34" s="3115"/>
      <c r="N34" s="3115"/>
      <c r="O34" s="3115"/>
      <c r="P34" s="3115"/>
      <c r="Q34" s="3115"/>
      <c r="R34" s="3115"/>
      <c r="S34" s="3115"/>
      <c r="T34" s="3115"/>
      <c r="U34" s="3115"/>
      <c r="V34" s="3115"/>
      <c r="W34" s="3115"/>
      <c r="X34" s="3115"/>
      <c r="Y34" s="3115"/>
      <c r="Z34" s="3115"/>
      <c r="AA34" s="3115"/>
      <c r="AB34" s="3115"/>
      <c r="AC34" s="3115"/>
      <c r="AD34" s="3115"/>
      <c r="AE34" s="3115"/>
      <c r="AF34" s="3115"/>
      <c r="AG34" s="3115"/>
      <c r="AH34" s="3115"/>
      <c r="AI34" s="3115"/>
      <c r="AJ34" s="3115"/>
      <c r="AK34" s="3115"/>
      <c r="AL34" s="3115"/>
      <c r="AM34" s="389"/>
    </row>
    <row r="35" spans="2:39" s="387" customFormat="1" ht="9" customHeight="1" x14ac:dyDescent="0.15">
      <c r="B35" s="387" t="s">
        <v>617</v>
      </c>
      <c r="AM35" s="388"/>
    </row>
    <row r="36" spans="2:39" s="387" customFormat="1" ht="21" customHeight="1" x14ac:dyDescent="0.15">
      <c r="B36" s="387" t="s">
        <v>617</v>
      </c>
      <c r="AM36" s="388"/>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9"/>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2">
    <tabColor theme="8" tint="0.59999389629810485"/>
  </sheetPr>
  <dimension ref="A1:AC35"/>
  <sheetViews>
    <sheetView view="pageBreakPreview" zoomScaleNormal="100" zoomScaleSheetLayoutView="100" workbookViewId="0"/>
  </sheetViews>
  <sheetFormatPr defaultRowHeight="15.95" customHeight="1" x14ac:dyDescent="0.15"/>
  <cols>
    <col min="1" max="27" width="4.625" style="26" customWidth="1"/>
    <col min="28" max="29" width="3.125" style="26" customWidth="1"/>
    <col min="30" max="256" width="9" style="26"/>
    <col min="257" max="283" width="4.625" style="26" customWidth="1"/>
    <col min="284" max="285" width="3.125" style="26" customWidth="1"/>
    <col min="286" max="512" width="9" style="26"/>
    <col min="513" max="539" width="4.625" style="26" customWidth="1"/>
    <col min="540" max="541" width="3.125" style="26" customWidth="1"/>
    <col min="542" max="768" width="9" style="26"/>
    <col min="769" max="795" width="4.625" style="26" customWidth="1"/>
    <col min="796" max="797" width="3.125" style="26" customWidth="1"/>
    <col min="798" max="1024" width="9" style="26"/>
    <col min="1025" max="1051" width="4.625" style="26" customWidth="1"/>
    <col min="1052" max="1053" width="3.125" style="26" customWidth="1"/>
    <col min="1054" max="1280" width="9" style="26"/>
    <col min="1281" max="1307" width="4.625" style="26" customWidth="1"/>
    <col min="1308" max="1309" width="3.125" style="26" customWidth="1"/>
    <col min="1310" max="1536" width="9" style="26"/>
    <col min="1537" max="1563" width="4.625" style="26" customWidth="1"/>
    <col min="1564" max="1565" width="3.125" style="26" customWidth="1"/>
    <col min="1566" max="1792" width="9" style="26"/>
    <col min="1793" max="1819" width="4.625" style="26" customWidth="1"/>
    <col min="1820" max="1821" width="3.125" style="26" customWidth="1"/>
    <col min="1822" max="2048" width="9" style="26"/>
    <col min="2049" max="2075" width="4.625" style="26" customWidth="1"/>
    <col min="2076" max="2077" width="3.125" style="26" customWidth="1"/>
    <col min="2078" max="2304" width="9" style="26"/>
    <col min="2305" max="2331" width="4.625" style="26" customWidth="1"/>
    <col min="2332" max="2333" width="3.125" style="26" customWidth="1"/>
    <col min="2334" max="2560" width="9" style="26"/>
    <col min="2561" max="2587" width="4.625" style="26" customWidth="1"/>
    <col min="2588" max="2589" width="3.125" style="26" customWidth="1"/>
    <col min="2590" max="2816" width="9" style="26"/>
    <col min="2817" max="2843" width="4.625" style="26" customWidth="1"/>
    <col min="2844" max="2845" width="3.125" style="26" customWidth="1"/>
    <col min="2846" max="3072" width="9" style="26"/>
    <col min="3073" max="3099" width="4.625" style="26" customWidth="1"/>
    <col min="3100" max="3101" width="3.125" style="26" customWidth="1"/>
    <col min="3102" max="3328" width="9" style="26"/>
    <col min="3329" max="3355" width="4.625" style="26" customWidth="1"/>
    <col min="3356" max="3357" width="3.125" style="26" customWidth="1"/>
    <col min="3358" max="3584" width="9" style="26"/>
    <col min="3585" max="3611" width="4.625" style="26" customWidth="1"/>
    <col min="3612" max="3613" width="3.125" style="26" customWidth="1"/>
    <col min="3614" max="3840" width="9" style="26"/>
    <col min="3841" max="3867" width="4.625" style="26" customWidth="1"/>
    <col min="3868" max="3869" width="3.125" style="26" customWidth="1"/>
    <col min="3870" max="4096" width="9" style="26"/>
    <col min="4097" max="4123" width="4.625" style="26" customWidth="1"/>
    <col min="4124" max="4125" width="3.125" style="26" customWidth="1"/>
    <col min="4126" max="4352" width="9" style="26"/>
    <col min="4353" max="4379" width="4.625" style="26" customWidth="1"/>
    <col min="4380" max="4381" width="3.125" style="26" customWidth="1"/>
    <col min="4382" max="4608" width="9" style="26"/>
    <col min="4609" max="4635" width="4.625" style="26" customWidth="1"/>
    <col min="4636" max="4637" width="3.125" style="26" customWidth="1"/>
    <col min="4638" max="4864" width="9" style="26"/>
    <col min="4865" max="4891" width="4.625" style="26" customWidth="1"/>
    <col min="4892" max="4893" width="3.125" style="26" customWidth="1"/>
    <col min="4894" max="5120" width="9" style="26"/>
    <col min="5121" max="5147" width="4.625" style="26" customWidth="1"/>
    <col min="5148" max="5149" width="3.125" style="26" customWidth="1"/>
    <col min="5150" max="5376" width="9" style="26"/>
    <col min="5377" max="5403" width="4.625" style="26" customWidth="1"/>
    <col min="5404" max="5405" width="3.125" style="26" customWidth="1"/>
    <col min="5406" max="5632" width="9" style="26"/>
    <col min="5633" max="5659" width="4.625" style="26" customWidth="1"/>
    <col min="5660" max="5661" width="3.125" style="26" customWidth="1"/>
    <col min="5662" max="5888" width="9" style="26"/>
    <col min="5889" max="5915" width="4.625" style="26" customWidth="1"/>
    <col min="5916" max="5917" width="3.125" style="26" customWidth="1"/>
    <col min="5918" max="6144" width="9" style="26"/>
    <col min="6145" max="6171" width="4.625" style="26" customWidth="1"/>
    <col min="6172" max="6173" width="3.125" style="26" customWidth="1"/>
    <col min="6174" max="6400" width="9" style="26"/>
    <col min="6401" max="6427" width="4.625" style="26" customWidth="1"/>
    <col min="6428" max="6429" width="3.125" style="26" customWidth="1"/>
    <col min="6430" max="6656" width="9" style="26"/>
    <col min="6657" max="6683" width="4.625" style="26" customWidth="1"/>
    <col min="6684" max="6685" width="3.125" style="26" customWidth="1"/>
    <col min="6686" max="6912" width="9" style="26"/>
    <col min="6913" max="6939" width="4.625" style="26" customWidth="1"/>
    <col min="6940" max="6941" width="3.125" style="26" customWidth="1"/>
    <col min="6942" max="7168" width="9" style="26"/>
    <col min="7169" max="7195" width="4.625" style="26" customWidth="1"/>
    <col min="7196" max="7197" width="3.125" style="26" customWidth="1"/>
    <col min="7198" max="7424" width="9" style="26"/>
    <col min="7425" max="7451" width="4.625" style="26" customWidth="1"/>
    <col min="7452" max="7453" width="3.125" style="26" customWidth="1"/>
    <col min="7454" max="7680" width="9" style="26"/>
    <col min="7681" max="7707" width="4.625" style="26" customWidth="1"/>
    <col min="7708" max="7709" width="3.125" style="26" customWidth="1"/>
    <col min="7710" max="7936" width="9" style="26"/>
    <col min="7937" max="7963" width="4.625" style="26" customWidth="1"/>
    <col min="7964" max="7965" width="3.125" style="26" customWidth="1"/>
    <col min="7966" max="8192" width="9" style="26"/>
    <col min="8193" max="8219" width="4.625" style="26" customWidth="1"/>
    <col min="8220" max="8221" width="3.125" style="26" customWidth="1"/>
    <col min="8222" max="8448" width="9" style="26"/>
    <col min="8449" max="8475" width="4.625" style="26" customWidth="1"/>
    <col min="8476" max="8477" width="3.125" style="26" customWidth="1"/>
    <col min="8478" max="8704" width="9" style="26"/>
    <col min="8705" max="8731" width="4.625" style="26" customWidth="1"/>
    <col min="8732" max="8733" width="3.125" style="26" customWidth="1"/>
    <col min="8734" max="8960" width="9" style="26"/>
    <col min="8961" max="8987" width="4.625" style="26" customWidth="1"/>
    <col min="8988" max="8989" width="3.125" style="26" customWidth="1"/>
    <col min="8990" max="9216" width="9" style="26"/>
    <col min="9217" max="9243" width="4.625" style="26" customWidth="1"/>
    <col min="9244" max="9245" width="3.125" style="26" customWidth="1"/>
    <col min="9246" max="9472" width="9" style="26"/>
    <col min="9473" max="9499" width="4.625" style="26" customWidth="1"/>
    <col min="9500" max="9501" width="3.125" style="26" customWidth="1"/>
    <col min="9502" max="9728" width="9" style="26"/>
    <col min="9729" max="9755" width="4.625" style="26" customWidth="1"/>
    <col min="9756" max="9757" width="3.125" style="26" customWidth="1"/>
    <col min="9758" max="9984" width="9" style="26"/>
    <col min="9985" max="10011" width="4.625" style="26" customWidth="1"/>
    <col min="10012" max="10013" width="3.125" style="26" customWidth="1"/>
    <col min="10014" max="10240" width="9" style="26"/>
    <col min="10241" max="10267" width="4.625" style="26" customWidth="1"/>
    <col min="10268" max="10269" width="3.125" style="26" customWidth="1"/>
    <col min="10270" max="10496" width="9" style="26"/>
    <col min="10497" max="10523" width="4.625" style="26" customWidth="1"/>
    <col min="10524" max="10525" width="3.125" style="26" customWidth="1"/>
    <col min="10526" max="10752" width="9" style="26"/>
    <col min="10753" max="10779" width="4.625" style="26" customWidth="1"/>
    <col min="10780" max="10781" width="3.125" style="26" customWidth="1"/>
    <col min="10782" max="11008" width="9" style="26"/>
    <col min="11009" max="11035" width="4.625" style="26" customWidth="1"/>
    <col min="11036" max="11037" width="3.125" style="26" customWidth="1"/>
    <col min="11038" max="11264" width="9" style="26"/>
    <col min="11265" max="11291" width="4.625" style="26" customWidth="1"/>
    <col min="11292" max="11293" width="3.125" style="26" customWidth="1"/>
    <col min="11294" max="11520" width="9" style="26"/>
    <col min="11521" max="11547" width="4.625" style="26" customWidth="1"/>
    <col min="11548" max="11549" width="3.125" style="26" customWidth="1"/>
    <col min="11550" max="11776" width="9" style="26"/>
    <col min="11777" max="11803" width="4.625" style="26" customWidth="1"/>
    <col min="11804" max="11805" width="3.125" style="26" customWidth="1"/>
    <col min="11806" max="12032" width="9" style="26"/>
    <col min="12033" max="12059" width="4.625" style="26" customWidth="1"/>
    <col min="12060" max="12061" width="3.125" style="26" customWidth="1"/>
    <col min="12062" max="12288" width="9" style="26"/>
    <col min="12289" max="12315" width="4.625" style="26" customWidth="1"/>
    <col min="12316" max="12317" width="3.125" style="26" customWidth="1"/>
    <col min="12318" max="12544" width="9" style="26"/>
    <col min="12545" max="12571" width="4.625" style="26" customWidth="1"/>
    <col min="12572" max="12573" width="3.125" style="26" customWidth="1"/>
    <col min="12574" max="12800" width="9" style="26"/>
    <col min="12801" max="12827" width="4.625" style="26" customWidth="1"/>
    <col min="12828" max="12829" width="3.125" style="26" customWidth="1"/>
    <col min="12830" max="13056" width="9" style="26"/>
    <col min="13057" max="13083" width="4.625" style="26" customWidth="1"/>
    <col min="13084" max="13085" width="3.125" style="26" customWidth="1"/>
    <col min="13086" max="13312" width="9" style="26"/>
    <col min="13313" max="13339" width="4.625" style="26" customWidth="1"/>
    <col min="13340" max="13341" width="3.125" style="26" customWidth="1"/>
    <col min="13342" max="13568" width="9" style="26"/>
    <col min="13569" max="13595" width="4.625" style="26" customWidth="1"/>
    <col min="13596" max="13597" width="3.125" style="26" customWidth="1"/>
    <col min="13598" max="13824" width="9" style="26"/>
    <col min="13825" max="13851" width="4.625" style="26" customWidth="1"/>
    <col min="13852" max="13853" width="3.125" style="26" customWidth="1"/>
    <col min="13854" max="14080" width="9" style="26"/>
    <col min="14081" max="14107" width="4.625" style="26" customWidth="1"/>
    <col min="14108" max="14109" width="3.125" style="26" customWidth="1"/>
    <col min="14110" max="14336" width="9" style="26"/>
    <col min="14337" max="14363" width="4.625" style="26" customWidth="1"/>
    <col min="14364" max="14365" width="3.125" style="26" customWidth="1"/>
    <col min="14366" max="14592" width="9" style="26"/>
    <col min="14593" max="14619" width="4.625" style="26" customWidth="1"/>
    <col min="14620" max="14621" width="3.125" style="26" customWidth="1"/>
    <col min="14622" max="14848" width="9" style="26"/>
    <col min="14849" max="14875" width="4.625" style="26" customWidth="1"/>
    <col min="14876" max="14877" width="3.125" style="26" customWidth="1"/>
    <col min="14878" max="15104" width="9" style="26"/>
    <col min="15105" max="15131" width="4.625" style="26" customWidth="1"/>
    <col min="15132" max="15133" width="3.125" style="26" customWidth="1"/>
    <col min="15134" max="15360" width="9" style="26"/>
    <col min="15361" max="15387" width="4.625" style="26" customWidth="1"/>
    <col min="15388" max="15389" width="3.125" style="26" customWidth="1"/>
    <col min="15390" max="15616" width="9" style="26"/>
    <col min="15617" max="15643" width="4.625" style="26" customWidth="1"/>
    <col min="15644" max="15645" width="3.125" style="26" customWidth="1"/>
    <col min="15646" max="15872" width="9" style="26"/>
    <col min="15873" max="15899" width="4.625" style="26" customWidth="1"/>
    <col min="15900" max="15901" width="3.125" style="26" customWidth="1"/>
    <col min="15902" max="16128" width="9" style="26"/>
    <col min="16129" max="16155" width="4.625" style="26" customWidth="1"/>
    <col min="16156" max="16157" width="3.125" style="26" customWidth="1"/>
    <col min="16158" max="16384" width="9" style="26"/>
  </cols>
  <sheetData>
    <row r="1" spans="1:29" ht="15.95" customHeight="1" x14ac:dyDescent="0.2">
      <c r="A1" s="25" t="s">
        <v>186</v>
      </c>
    </row>
    <row r="3" spans="1:29" ht="15.95" customHeight="1" x14ac:dyDescent="0.2">
      <c r="B3" s="25" t="s">
        <v>187</v>
      </c>
    </row>
    <row r="5" spans="1:29" ht="15.95" customHeight="1" x14ac:dyDescent="0.15">
      <c r="B5" s="3128" t="s">
        <v>67</v>
      </c>
      <c r="C5" s="3129"/>
      <c r="D5" s="3129"/>
      <c r="E5" s="3130"/>
      <c r="F5" s="3131"/>
      <c r="G5" s="3132"/>
      <c r="H5" s="3132"/>
      <c r="I5" s="3132"/>
      <c r="J5" s="3132"/>
      <c r="K5" s="3132"/>
      <c r="L5" s="3132"/>
      <c r="M5" s="3132"/>
      <c r="N5" s="3132"/>
      <c r="O5" s="3133"/>
    </row>
    <row r="7" spans="1:29" ht="15.95" customHeight="1" x14ac:dyDescent="0.15">
      <c r="A7" s="27"/>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9"/>
    </row>
    <row r="8" spans="1:29" ht="15.95" customHeight="1" x14ac:dyDescent="0.15">
      <c r="A8" s="30"/>
      <c r="AC8" s="31"/>
    </row>
    <row r="9" spans="1:29" ht="15.95" customHeight="1" x14ac:dyDescent="0.15">
      <c r="A9" s="30"/>
      <c r="AC9" s="31"/>
    </row>
    <row r="10" spans="1:29" ht="15.95" customHeight="1" x14ac:dyDescent="0.15">
      <c r="A10" s="30"/>
      <c r="AC10" s="31"/>
    </row>
    <row r="11" spans="1:29" ht="15.95" customHeight="1" x14ac:dyDescent="0.15">
      <c r="A11" s="30"/>
      <c r="AC11" s="31"/>
    </row>
    <row r="12" spans="1:29" ht="15.95" customHeight="1" x14ac:dyDescent="0.15">
      <c r="A12" s="30"/>
      <c r="AC12" s="31"/>
    </row>
    <row r="13" spans="1:29" ht="15.95" customHeight="1" x14ac:dyDescent="0.15">
      <c r="A13" s="30"/>
      <c r="AC13" s="31"/>
    </row>
    <row r="14" spans="1:29" ht="15.95" customHeight="1" x14ac:dyDescent="0.15">
      <c r="A14" s="30"/>
      <c r="AC14" s="31"/>
    </row>
    <row r="15" spans="1:29" ht="15.95" customHeight="1" x14ac:dyDescent="0.15">
      <c r="A15" s="30"/>
      <c r="AC15" s="31"/>
    </row>
    <row r="16" spans="1:29" ht="15.95" customHeight="1" x14ac:dyDescent="0.15">
      <c r="A16" s="30"/>
      <c r="AC16" s="31"/>
    </row>
    <row r="17" spans="1:29" ht="15.95" customHeight="1" x14ac:dyDescent="0.15">
      <c r="A17" s="30"/>
      <c r="AC17" s="31"/>
    </row>
    <row r="18" spans="1:29" ht="15.95" customHeight="1" x14ac:dyDescent="0.15">
      <c r="A18" s="30"/>
      <c r="AC18" s="31"/>
    </row>
    <row r="19" spans="1:29" ht="15.95" customHeight="1" x14ac:dyDescent="0.15">
      <c r="A19" s="30"/>
      <c r="AC19" s="31"/>
    </row>
    <row r="20" spans="1:29" ht="15.95" customHeight="1" x14ac:dyDescent="0.15">
      <c r="A20" s="30"/>
      <c r="AC20" s="31"/>
    </row>
    <row r="21" spans="1:29" ht="15.95" customHeight="1" x14ac:dyDescent="0.15">
      <c r="A21" s="30"/>
      <c r="AC21" s="31"/>
    </row>
    <row r="22" spans="1:29" ht="15.95" customHeight="1" x14ac:dyDescent="0.15">
      <c r="A22" s="30"/>
      <c r="AC22" s="31"/>
    </row>
    <row r="23" spans="1:29" ht="15.95" customHeight="1" x14ac:dyDescent="0.15">
      <c r="A23" s="30"/>
      <c r="AC23" s="31"/>
    </row>
    <row r="24" spans="1:29" ht="15.95" customHeight="1" x14ac:dyDescent="0.15">
      <c r="A24" s="30"/>
      <c r="AC24" s="31"/>
    </row>
    <row r="25" spans="1:29" ht="15.95" customHeight="1" x14ac:dyDescent="0.15">
      <c r="A25" s="30"/>
      <c r="AC25" s="31"/>
    </row>
    <row r="26" spans="1:29" ht="15.95" customHeight="1" x14ac:dyDescent="0.15">
      <c r="A26" s="30"/>
      <c r="AC26" s="31"/>
    </row>
    <row r="27" spans="1:29" ht="15.95" customHeight="1" x14ac:dyDescent="0.15">
      <c r="A27" s="30"/>
      <c r="AC27" s="31"/>
    </row>
    <row r="28" spans="1:29" ht="15.95" customHeight="1" x14ac:dyDescent="0.15">
      <c r="A28" s="30"/>
      <c r="AC28" s="31"/>
    </row>
    <row r="29" spans="1:29" ht="15.95" customHeight="1" x14ac:dyDescent="0.15">
      <c r="A29" s="30"/>
      <c r="AC29" s="31"/>
    </row>
    <row r="30" spans="1:29" ht="15.95" customHeight="1" x14ac:dyDescent="0.15">
      <c r="A30" s="30"/>
      <c r="AC30" s="31"/>
    </row>
    <row r="31" spans="1:29" ht="15.95" customHeight="1" x14ac:dyDescent="0.15">
      <c r="A31" s="30"/>
      <c r="AC31" s="31"/>
    </row>
    <row r="32" spans="1:29" ht="15.95" customHeight="1" x14ac:dyDescent="0.15">
      <c r="A32" s="30"/>
      <c r="AC32" s="31"/>
    </row>
    <row r="33" spans="1:29" ht="15.95" customHeight="1" x14ac:dyDescent="0.15">
      <c r="A33" s="32"/>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4"/>
    </row>
    <row r="34" spans="1:29" ht="15.95" customHeight="1" x14ac:dyDescent="0.15">
      <c r="A34" s="35" t="s">
        <v>188</v>
      </c>
    </row>
    <row r="35" spans="1:29" ht="15.95" customHeight="1" x14ac:dyDescent="0.15">
      <c r="A35" s="35" t="s">
        <v>189</v>
      </c>
    </row>
  </sheetData>
  <mergeCells count="2">
    <mergeCell ref="B5:E5"/>
    <mergeCell ref="F5:O5"/>
  </mergeCells>
  <phoneticPr fontId="9"/>
  <pageMargins left="0.78740157480314965" right="0.78740157480314965" top="0.68" bottom="0.53" header="0.51181102362204722" footer="0.51181102362204722"/>
  <pageSetup paperSize="9" orientation="portrait" horizontalDpi="4294967293"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sheetPr>
  <dimension ref="A1:P23"/>
  <sheetViews>
    <sheetView view="pageBreakPreview" zoomScale="80" zoomScaleNormal="100" zoomScaleSheetLayoutView="80" workbookViewId="0">
      <selection sqref="A1:P1"/>
    </sheetView>
  </sheetViews>
  <sheetFormatPr defaultColWidth="9" defaultRowHeight="24.95" customHeight="1" x14ac:dyDescent="0.15"/>
  <cols>
    <col min="1" max="1" width="3.625" style="243" customWidth="1"/>
    <col min="2" max="11" width="2.375" style="243" customWidth="1"/>
    <col min="12" max="12" width="38.5" style="243" customWidth="1"/>
    <col min="13" max="13" width="21.125" style="276" customWidth="1"/>
    <col min="14" max="14" width="13.375" style="277" customWidth="1"/>
    <col min="15" max="15" width="19.375" style="243" customWidth="1"/>
    <col min="16" max="16" width="22.125" style="243" customWidth="1"/>
    <col min="17" max="16384" width="9" style="243"/>
  </cols>
  <sheetData>
    <row r="1" spans="1:16" ht="26.25" customHeight="1" x14ac:dyDescent="0.15">
      <c r="A1" s="1439" t="s">
        <v>559</v>
      </c>
      <c r="B1" s="1440"/>
      <c r="C1" s="1440"/>
      <c r="D1" s="1440"/>
      <c r="E1" s="1440"/>
      <c r="F1" s="1440"/>
      <c r="G1" s="1440"/>
      <c r="H1" s="1440"/>
      <c r="I1" s="1440"/>
      <c r="J1" s="1440"/>
      <c r="K1" s="1440"/>
      <c r="L1" s="1440"/>
      <c r="M1" s="1440"/>
      <c r="N1" s="1440"/>
      <c r="O1" s="1440"/>
      <c r="P1" s="1440"/>
    </row>
    <row r="2" spans="1:16" ht="4.5" customHeight="1" thickBot="1" x14ac:dyDescent="0.2">
      <c r="B2" s="1453"/>
      <c r="C2" s="1453"/>
      <c r="D2" s="1453"/>
      <c r="E2" s="1453"/>
      <c r="F2" s="1453"/>
      <c r="G2" s="1453"/>
      <c r="H2" s="1453"/>
      <c r="I2" s="1453"/>
      <c r="J2" s="1453"/>
      <c r="K2" s="1453"/>
      <c r="L2" s="1453"/>
      <c r="M2" s="1453"/>
      <c r="N2" s="1453"/>
      <c r="O2" s="1453"/>
      <c r="P2" s="244"/>
    </row>
    <row r="3" spans="1:16" s="249" customFormat="1" ht="24.95" customHeight="1" thickBot="1" x14ac:dyDescent="0.2">
      <c r="A3" s="245" t="s">
        <v>553</v>
      </c>
      <c r="B3" s="1442" t="s">
        <v>19</v>
      </c>
      <c r="C3" s="1443"/>
      <c r="D3" s="1443"/>
      <c r="E3" s="1443"/>
      <c r="F3" s="1443"/>
      <c r="G3" s="1443"/>
      <c r="H3" s="1443"/>
      <c r="I3" s="1443"/>
      <c r="J3" s="1443"/>
      <c r="K3" s="1444"/>
      <c r="L3" s="246" t="s">
        <v>377</v>
      </c>
      <c r="M3" s="247" t="s">
        <v>554</v>
      </c>
      <c r="N3" s="248" t="s">
        <v>555</v>
      </c>
      <c r="O3" s="1445" t="s">
        <v>556</v>
      </c>
      <c r="P3" s="1446"/>
    </row>
    <row r="4" spans="1:16" s="249" customFormat="1" ht="25.5" customHeight="1" thickTop="1" x14ac:dyDescent="0.15">
      <c r="A4" s="250">
        <v>1</v>
      </c>
      <c r="B4" s="251">
        <v>1</v>
      </c>
      <c r="C4" s="252">
        <v>3</v>
      </c>
      <c r="D4" s="252">
        <v>1</v>
      </c>
      <c r="E4" s="252">
        <v>1</v>
      </c>
      <c r="F4" s="252">
        <v>1</v>
      </c>
      <c r="G4" s="252">
        <v>1</v>
      </c>
      <c r="H4" s="252">
        <v>1</v>
      </c>
      <c r="I4" s="252">
        <v>1</v>
      </c>
      <c r="J4" s="252">
        <v>1</v>
      </c>
      <c r="K4" s="253">
        <v>1</v>
      </c>
      <c r="L4" s="254" t="s">
        <v>560</v>
      </c>
      <c r="M4" s="255" t="s">
        <v>561</v>
      </c>
      <c r="N4" s="256">
        <v>38991</v>
      </c>
      <c r="O4" s="1447" t="s">
        <v>562</v>
      </c>
      <c r="P4" s="1448"/>
    </row>
    <row r="5" spans="1:16" s="249" customFormat="1" ht="25.5" customHeight="1" x14ac:dyDescent="0.15">
      <c r="A5" s="257">
        <v>2</v>
      </c>
      <c r="B5" s="258">
        <v>1</v>
      </c>
      <c r="C5" s="259">
        <v>3</v>
      </c>
      <c r="D5" s="259">
        <v>1</v>
      </c>
      <c r="E5" s="259">
        <v>1</v>
      </c>
      <c r="F5" s="259">
        <v>1</v>
      </c>
      <c r="G5" s="259">
        <v>1</v>
      </c>
      <c r="H5" s="259">
        <v>1</v>
      </c>
      <c r="I5" s="259">
        <v>1</v>
      </c>
      <c r="J5" s="259">
        <v>1</v>
      </c>
      <c r="K5" s="260">
        <v>1</v>
      </c>
      <c r="L5" s="261" t="s">
        <v>563</v>
      </c>
      <c r="M5" s="278" t="s">
        <v>564</v>
      </c>
      <c r="N5" s="256">
        <v>38991</v>
      </c>
      <c r="O5" s="1449" t="s">
        <v>562</v>
      </c>
      <c r="P5" s="1450"/>
    </row>
    <row r="6" spans="1:16" s="249" customFormat="1" ht="25.5" customHeight="1" x14ac:dyDescent="0.15">
      <c r="A6" s="257">
        <v>3</v>
      </c>
      <c r="B6" s="258">
        <v>1</v>
      </c>
      <c r="C6" s="259">
        <v>3</v>
      </c>
      <c r="D6" s="259">
        <v>1</v>
      </c>
      <c r="E6" s="259">
        <v>1</v>
      </c>
      <c r="F6" s="259">
        <v>1</v>
      </c>
      <c r="G6" s="259">
        <v>1</v>
      </c>
      <c r="H6" s="259">
        <v>1</v>
      </c>
      <c r="I6" s="259">
        <v>1</v>
      </c>
      <c r="J6" s="259">
        <v>1</v>
      </c>
      <c r="K6" s="260">
        <v>1</v>
      </c>
      <c r="L6" s="278" t="s">
        <v>563</v>
      </c>
      <c r="M6" s="278" t="s">
        <v>565</v>
      </c>
      <c r="N6" s="256">
        <v>40817</v>
      </c>
      <c r="O6" s="1449" t="s">
        <v>562</v>
      </c>
      <c r="P6" s="1450"/>
    </row>
    <row r="7" spans="1:16" s="249" customFormat="1" ht="25.5" customHeight="1" x14ac:dyDescent="0.15">
      <c r="A7" s="257">
        <v>4</v>
      </c>
      <c r="B7" s="258">
        <v>1</v>
      </c>
      <c r="C7" s="259">
        <v>3</v>
      </c>
      <c r="D7" s="259">
        <v>1</v>
      </c>
      <c r="E7" s="259">
        <v>1</v>
      </c>
      <c r="F7" s="259">
        <v>1</v>
      </c>
      <c r="G7" s="259">
        <v>1</v>
      </c>
      <c r="H7" s="259">
        <v>1</v>
      </c>
      <c r="I7" s="259">
        <v>1</v>
      </c>
      <c r="J7" s="259">
        <v>1</v>
      </c>
      <c r="K7" s="260">
        <v>1</v>
      </c>
      <c r="L7" s="278" t="s">
        <v>566</v>
      </c>
      <c r="M7" s="278" t="s">
        <v>567</v>
      </c>
      <c r="N7" s="256">
        <v>39083</v>
      </c>
      <c r="O7" s="1449" t="s">
        <v>562</v>
      </c>
      <c r="P7" s="1450"/>
    </row>
    <row r="8" spans="1:16" s="249" customFormat="1" ht="25.5" customHeight="1" x14ac:dyDescent="0.15">
      <c r="A8" s="257">
        <v>5</v>
      </c>
      <c r="B8" s="263">
        <v>1</v>
      </c>
      <c r="C8" s="264">
        <v>3</v>
      </c>
      <c r="D8" s="264">
        <v>1</v>
      </c>
      <c r="E8" s="264">
        <v>2</v>
      </c>
      <c r="F8" s="264">
        <v>2</v>
      </c>
      <c r="G8" s="264">
        <v>2</v>
      </c>
      <c r="H8" s="264">
        <v>2</v>
      </c>
      <c r="I8" s="264">
        <v>2</v>
      </c>
      <c r="J8" s="264">
        <v>2</v>
      </c>
      <c r="K8" s="265">
        <v>2</v>
      </c>
      <c r="L8" s="278" t="s">
        <v>568</v>
      </c>
      <c r="M8" s="262" t="s">
        <v>561</v>
      </c>
      <c r="N8" s="256">
        <v>38991</v>
      </c>
      <c r="O8" s="1449" t="s">
        <v>569</v>
      </c>
      <c r="P8" s="1450"/>
    </row>
    <row r="9" spans="1:16" s="249" customFormat="1" ht="25.5" customHeight="1" x14ac:dyDescent="0.15">
      <c r="A9" s="257">
        <v>6</v>
      </c>
      <c r="B9" s="263">
        <v>1</v>
      </c>
      <c r="C9" s="264">
        <v>3</v>
      </c>
      <c r="D9" s="264">
        <v>1</v>
      </c>
      <c r="E9" s="264">
        <v>2</v>
      </c>
      <c r="F9" s="264">
        <v>2</v>
      </c>
      <c r="G9" s="264">
        <v>2</v>
      </c>
      <c r="H9" s="264">
        <v>2</v>
      </c>
      <c r="I9" s="264">
        <v>2</v>
      </c>
      <c r="J9" s="264">
        <v>2</v>
      </c>
      <c r="K9" s="265">
        <v>2</v>
      </c>
      <c r="L9" s="278" t="s">
        <v>568</v>
      </c>
      <c r="M9" s="278" t="s">
        <v>564</v>
      </c>
      <c r="N9" s="256">
        <v>38991</v>
      </c>
      <c r="O9" s="1449" t="s">
        <v>569</v>
      </c>
      <c r="P9" s="1450"/>
    </row>
    <row r="10" spans="1:16" s="249" customFormat="1" ht="25.5" customHeight="1" x14ac:dyDescent="0.15">
      <c r="A10" s="257">
        <v>7</v>
      </c>
      <c r="B10" s="263">
        <v>1</v>
      </c>
      <c r="C10" s="264">
        <v>3</v>
      </c>
      <c r="D10" s="264">
        <v>1</v>
      </c>
      <c r="E10" s="264">
        <v>2</v>
      </c>
      <c r="F10" s="264">
        <v>2</v>
      </c>
      <c r="G10" s="264">
        <v>2</v>
      </c>
      <c r="H10" s="264">
        <v>2</v>
      </c>
      <c r="I10" s="264">
        <v>2</v>
      </c>
      <c r="J10" s="264">
        <v>2</v>
      </c>
      <c r="K10" s="265">
        <v>2</v>
      </c>
      <c r="L10" s="278" t="s">
        <v>568</v>
      </c>
      <c r="M10" s="278" t="s">
        <v>565</v>
      </c>
      <c r="N10" s="256">
        <v>40817</v>
      </c>
      <c r="O10" s="1449" t="s">
        <v>569</v>
      </c>
      <c r="P10" s="1450"/>
    </row>
    <row r="11" spans="1:16" s="249" customFormat="1" ht="25.5" customHeight="1" x14ac:dyDescent="0.15">
      <c r="A11" s="257">
        <v>8</v>
      </c>
      <c r="B11" s="258">
        <v>1</v>
      </c>
      <c r="C11" s="266">
        <v>3</v>
      </c>
      <c r="D11" s="266">
        <v>1</v>
      </c>
      <c r="E11" s="266">
        <v>3</v>
      </c>
      <c r="F11" s="266">
        <v>3</v>
      </c>
      <c r="G11" s="266">
        <v>3</v>
      </c>
      <c r="H11" s="266">
        <v>3</v>
      </c>
      <c r="I11" s="266">
        <v>3</v>
      </c>
      <c r="J11" s="266">
        <v>3</v>
      </c>
      <c r="K11" s="267">
        <v>3</v>
      </c>
      <c r="L11" s="278" t="s">
        <v>570</v>
      </c>
      <c r="M11" s="262" t="s">
        <v>571</v>
      </c>
      <c r="N11" s="256">
        <v>40817</v>
      </c>
      <c r="O11" s="1449" t="s">
        <v>572</v>
      </c>
      <c r="P11" s="1450"/>
    </row>
    <row r="12" spans="1:16" s="249" customFormat="1" ht="25.5" customHeight="1" x14ac:dyDescent="0.15">
      <c r="A12" s="257">
        <v>9</v>
      </c>
      <c r="B12" s="258">
        <v>1</v>
      </c>
      <c r="C12" s="266">
        <v>3</v>
      </c>
      <c r="D12" s="266">
        <v>1</v>
      </c>
      <c r="E12" s="266">
        <v>3</v>
      </c>
      <c r="F12" s="266">
        <v>3</v>
      </c>
      <c r="G12" s="266">
        <v>3</v>
      </c>
      <c r="H12" s="266">
        <v>3</v>
      </c>
      <c r="I12" s="266">
        <v>3</v>
      </c>
      <c r="J12" s="266">
        <v>3</v>
      </c>
      <c r="K12" s="267">
        <v>3</v>
      </c>
      <c r="L12" s="278" t="s">
        <v>570</v>
      </c>
      <c r="M12" s="262" t="s">
        <v>565</v>
      </c>
      <c r="N12" s="256">
        <v>40817</v>
      </c>
      <c r="O12" s="1449" t="s">
        <v>572</v>
      </c>
      <c r="P12" s="1450"/>
    </row>
    <row r="13" spans="1:16" s="249" customFormat="1" ht="25.5" customHeight="1" x14ac:dyDescent="0.15">
      <c r="A13" s="257">
        <v>10</v>
      </c>
      <c r="B13" s="258"/>
      <c r="C13" s="266"/>
      <c r="D13" s="266"/>
      <c r="E13" s="266"/>
      <c r="F13" s="266"/>
      <c r="G13" s="266"/>
      <c r="H13" s="266"/>
      <c r="I13" s="266"/>
      <c r="J13" s="266"/>
      <c r="K13" s="267"/>
      <c r="L13" s="268"/>
      <c r="M13" s="262"/>
      <c r="N13" s="256" t="s">
        <v>558</v>
      </c>
      <c r="O13" s="1437"/>
      <c r="P13" s="1438"/>
    </row>
    <row r="14" spans="1:16" s="249" customFormat="1" ht="25.5" customHeight="1" x14ac:dyDescent="0.15">
      <c r="A14" s="257">
        <v>11</v>
      </c>
      <c r="B14" s="258"/>
      <c r="C14" s="266"/>
      <c r="D14" s="266"/>
      <c r="E14" s="266"/>
      <c r="F14" s="266"/>
      <c r="G14" s="266"/>
      <c r="H14" s="266"/>
      <c r="I14" s="266"/>
      <c r="J14" s="266"/>
      <c r="K14" s="267"/>
      <c r="L14" s="268"/>
      <c r="M14" s="262"/>
      <c r="N14" s="256" t="s">
        <v>558</v>
      </c>
      <c r="O14" s="1437"/>
      <c r="P14" s="1438"/>
    </row>
    <row r="15" spans="1:16" s="249" customFormat="1" ht="25.5" customHeight="1" x14ac:dyDescent="0.15">
      <c r="A15" s="257">
        <v>12</v>
      </c>
      <c r="B15" s="258"/>
      <c r="C15" s="266"/>
      <c r="D15" s="266"/>
      <c r="E15" s="266"/>
      <c r="F15" s="266"/>
      <c r="G15" s="266"/>
      <c r="H15" s="266"/>
      <c r="I15" s="266"/>
      <c r="J15" s="266"/>
      <c r="K15" s="267"/>
      <c r="L15" s="268"/>
      <c r="M15" s="262"/>
      <c r="N15" s="256" t="s">
        <v>558</v>
      </c>
      <c r="O15" s="1437"/>
      <c r="P15" s="1438"/>
    </row>
    <row r="16" spans="1:16" s="249" customFormat="1" ht="25.5" customHeight="1" x14ac:dyDescent="0.15">
      <c r="A16" s="257">
        <v>13</v>
      </c>
      <c r="B16" s="258"/>
      <c r="C16" s="266"/>
      <c r="D16" s="266"/>
      <c r="E16" s="266"/>
      <c r="F16" s="266"/>
      <c r="G16" s="266"/>
      <c r="H16" s="266"/>
      <c r="I16" s="266"/>
      <c r="J16" s="266"/>
      <c r="K16" s="267"/>
      <c r="L16" s="268"/>
      <c r="M16" s="262"/>
      <c r="N16" s="256" t="s">
        <v>558</v>
      </c>
      <c r="O16" s="1437"/>
      <c r="P16" s="1438"/>
    </row>
    <row r="17" spans="1:16" s="249" customFormat="1" ht="25.5" customHeight="1" x14ac:dyDescent="0.15">
      <c r="A17" s="257">
        <v>14</v>
      </c>
      <c r="B17" s="258"/>
      <c r="C17" s="266"/>
      <c r="D17" s="266"/>
      <c r="E17" s="266"/>
      <c r="F17" s="266"/>
      <c r="G17" s="266"/>
      <c r="H17" s="266"/>
      <c r="I17" s="266"/>
      <c r="J17" s="266"/>
      <c r="K17" s="267"/>
      <c r="L17" s="268"/>
      <c r="M17" s="262"/>
      <c r="N17" s="256" t="s">
        <v>558</v>
      </c>
      <c r="O17" s="1437"/>
      <c r="P17" s="1438"/>
    </row>
    <row r="18" spans="1:16" s="249" customFormat="1" ht="25.5" customHeight="1" x14ac:dyDescent="0.15">
      <c r="A18" s="257">
        <v>15</v>
      </c>
      <c r="B18" s="258"/>
      <c r="C18" s="266"/>
      <c r="D18" s="266"/>
      <c r="E18" s="266"/>
      <c r="F18" s="266"/>
      <c r="G18" s="266"/>
      <c r="H18" s="266"/>
      <c r="I18" s="266"/>
      <c r="J18" s="266"/>
      <c r="K18" s="267"/>
      <c r="L18" s="268"/>
      <c r="M18" s="262"/>
      <c r="N18" s="256" t="s">
        <v>558</v>
      </c>
      <c r="O18" s="1437"/>
      <c r="P18" s="1438"/>
    </row>
    <row r="19" spans="1:16" s="249" customFormat="1" ht="25.5" customHeight="1" x14ac:dyDescent="0.15">
      <c r="A19" s="257">
        <v>16</v>
      </c>
      <c r="B19" s="258"/>
      <c r="C19" s="266"/>
      <c r="D19" s="266"/>
      <c r="E19" s="266"/>
      <c r="F19" s="266"/>
      <c r="G19" s="266"/>
      <c r="H19" s="266"/>
      <c r="I19" s="266"/>
      <c r="J19" s="266"/>
      <c r="K19" s="267"/>
      <c r="L19" s="268"/>
      <c r="M19" s="262"/>
      <c r="N19" s="256" t="s">
        <v>558</v>
      </c>
      <c r="O19" s="1437"/>
      <c r="P19" s="1438"/>
    </row>
    <row r="20" spans="1:16" s="249" customFormat="1" ht="25.5" customHeight="1" x14ac:dyDescent="0.15">
      <c r="A20" s="257">
        <v>17</v>
      </c>
      <c r="B20" s="258"/>
      <c r="C20" s="266"/>
      <c r="D20" s="266"/>
      <c r="E20" s="266"/>
      <c r="F20" s="266"/>
      <c r="G20" s="266"/>
      <c r="H20" s="266"/>
      <c r="I20" s="266"/>
      <c r="J20" s="266"/>
      <c r="K20" s="267"/>
      <c r="L20" s="268"/>
      <c r="M20" s="262"/>
      <c r="N20" s="256" t="s">
        <v>558</v>
      </c>
      <c r="O20" s="1437"/>
      <c r="P20" s="1438"/>
    </row>
    <row r="21" spans="1:16" s="249" customFormat="1" ht="25.5" customHeight="1" x14ac:dyDescent="0.15">
      <c r="A21" s="257">
        <v>18</v>
      </c>
      <c r="B21" s="258"/>
      <c r="C21" s="266"/>
      <c r="D21" s="266"/>
      <c r="E21" s="266"/>
      <c r="F21" s="266"/>
      <c r="G21" s="266"/>
      <c r="H21" s="266"/>
      <c r="I21" s="266"/>
      <c r="J21" s="266"/>
      <c r="K21" s="267"/>
      <c r="L21" s="268"/>
      <c r="M21" s="262"/>
      <c r="N21" s="256" t="s">
        <v>558</v>
      </c>
      <c r="O21" s="1437"/>
      <c r="P21" s="1438"/>
    </row>
    <row r="22" spans="1:16" s="249" customFormat="1" ht="25.5" customHeight="1" x14ac:dyDescent="0.15">
      <c r="A22" s="257">
        <v>19</v>
      </c>
      <c r="B22" s="258"/>
      <c r="C22" s="266"/>
      <c r="D22" s="266"/>
      <c r="E22" s="266"/>
      <c r="F22" s="266"/>
      <c r="G22" s="266"/>
      <c r="H22" s="266"/>
      <c r="I22" s="266"/>
      <c r="J22" s="266"/>
      <c r="K22" s="267"/>
      <c r="L22" s="268"/>
      <c r="M22" s="262"/>
      <c r="N22" s="256" t="s">
        <v>558</v>
      </c>
      <c r="O22" s="1437"/>
      <c r="P22" s="1438"/>
    </row>
    <row r="23" spans="1:16" s="249" customFormat="1" ht="25.5" customHeight="1" thickBot="1" x14ac:dyDescent="0.2">
      <c r="A23" s="269">
        <v>20</v>
      </c>
      <c r="B23" s="270"/>
      <c r="C23" s="271"/>
      <c r="D23" s="271"/>
      <c r="E23" s="271"/>
      <c r="F23" s="271"/>
      <c r="G23" s="271"/>
      <c r="H23" s="271"/>
      <c r="I23" s="271"/>
      <c r="J23" s="271"/>
      <c r="K23" s="272"/>
      <c r="L23" s="273"/>
      <c r="M23" s="274"/>
      <c r="N23" s="275" t="s">
        <v>558</v>
      </c>
      <c r="O23" s="1451"/>
      <c r="P23" s="1452"/>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9"/>
  <dataValidations count="1">
    <dataValidation type="list" allowBlank="1" showInputMessage="1" showErrorMessage="1" sqref="M4:M23" xr:uid="{00000000-0002-0000-0500-000000000000}">
      <formula1>サービス種類</formula1>
    </dataValidation>
  </dataValidations>
  <pageMargins left="0.78700000000000003" right="0.78700000000000003" top="0.98399999999999999" bottom="0.98399999999999999" header="0.51200000000000001" footer="0.51200000000000001"/>
  <pageSetup paperSize="9" orientation="portrait" horizontalDpi="4294967293" verticalDpi="0"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3">
    <tabColor theme="7" tint="0.59999389629810485"/>
  </sheetPr>
  <dimension ref="A1:C48"/>
  <sheetViews>
    <sheetView view="pageBreakPreview" zoomScaleNormal="100" zoomScaleSheetLayoutView="100" workbookViewId="0"/>
  </sheetViews>
  <sheetFormatPr defaultRowHeight="13.5" x14ac:dyDescent="0.15"/>
  <cols>
    <col min="1" max="1" width="19" style="37" customWidth="1"/>
    <col min="2" max="2" width="44" style="37" customWidth="1"/>
    <col min="3" max="3" width="12" style="37" customWidth="1"/>
    <col min="4" max="256" width="9" style="37"/>
    <col min="257" max="257" width="19" style="37" customWidth="1"/>
    <col min="258" max="258" width="44" style="37" customWidth="1"/>
    <col min="259" max="259" width="12" style="37" customWidth="1"/>
    <col min="260" max="512" width="9" style="37"/>
    <col min="513" max="513" width="19" style="37" customWidth="1"/>
    <col min="514" max="514" width="44" style="37" customWidth="1"/>
    <col min="515" max="515" width="12" style="37" customWidth="1"/>
    <col min="516" max="768" width="9" style="37"/>
    <col min="769" max="769" width="19" style="37" customWidth="1"/>
    <col min="770" max="770" width="44" style="37" customWidth="1"/>
    <col min="771" max="771" width="12" style="37" customWidth="1"/>
    <col min="772" max="1024" width="9" style="37"/>
    <col min="1025" max="1025" width="19" style="37" customWidth="1"/>
    <col min="1026" max="1026" width="44" style="37" customWidth="1"/>
    <col min="1027" max="1027" width="12" style="37" customWidth="1"/>
    <col min="1028" max="1280" width="9" style="37"/>
    <col min="1281" max="1281" width="19" style="37" customWidth="1"/>
    <col min="1282" max="1282" width="44" style="37" customWidth="1"/>
    <col min="1283" max="1283" width="12" style="37" customWidth="1"/>
    <col min="1284" max="1536" width="9" style="37"/>
    <col min="1537" max="1537" width="19" style="37" customWidth="1"/>
    <col min="1538" max="1538" width="44" style="37" customWidth="1"/>
    <col min="1539" max="1539" width="12" style="37" customWidth="1"/>
    <col min="1540" max="1792" width="9" style="37"/>
    <col min="1793" max="1793" width="19" style="37" customWidth="1"/>
    <col min="1794" max="1794" width="44" style="37" customWidth="1"/>
    <col min="1795" max="1795" width="12" style="37" customWidth="1"/>
    <col min="1796" max="2048" width="9" style="37"/>
    <col min="2049" max="2049" width="19" style="37" customWidth="1"/>
    <col min="2050" max="2050" width="44" style="37" customWidth="1"/>
    <col min="2051" max="2051" width="12" style="37" customWidth="1"/>
    <col min="2052" max="2304" width="9" style="37"/>
    <col min="2305" max="2305" width="19" style="37" customWidth="1"/>
    <col min="2306" max="2306" width="44" style="37" customWidth="1"/>
    <col min="2307" max="2307" width="12" style="37" customWidth="1"/>
    <col min="2308" max="2560" width="9" style="37"/>
    <col min="2561" max="2561" width="19" style="37" customWidth="1"/>
    <col min="2562" max="2562" width="44" style="37" customWidth="1"/>
    <col min="2563" max="2563" width="12" style="37" customWidth="1"/>
    <col min="2564" max="2816" width="9" style="37"/>
    <col min="2817" max="2817" width="19" style="37" customWidth="1"/>
    <col min="2818" max="2818" width="44" style="37" customWidth="1"/>
    <col min="2819" max="2819" width="12" style="37" customWidth="1"/>
    <col min="2820" max="3072" width="9" style="37"/>
    <col min="3073" max="3073" width="19" style="37" customWidth="1"/>
    <col min="3074" max="3074" width="44" style="37" customWidth="1"/>
    <col min="3075" max="3075" width="12" style="37" customWidth="1"/>
    <col min="3076" max="3328" width="9" style="37"/>
    <col min="3329" max="3329" width="19" style="37" customWidth="1"/>
    <col min="3330" max="3330" width="44" style="37" customWidth="1"/>
    <col min="3331" max="3331" width="12" style="37" customWidth="1"/>
    <col min="3332" max="3584" width="9" style="37"/>
    <col min="3585" max="3585" width="19" style="37" customWidth="1"/>
    <col min="3586" max="3586" width="44" style="37" customWidth="1"/>
    <col min="3587" max="3587" width="12" style="37" customWidth="1"/>
    <col min="3588" max="3840" width="9" style="37"/>
    <col min="3841" max="3841" width="19" style="37" customWidth="1"/>
    <col min="3842" max="3842" width="44" style="37" customWidth="1"/>
    <col min="3843" max="3843" width="12" style="37" customWidth="1"/>
    <col min="3844" max="4096" width="9" style="37"/>
    <col min="4097" max="4097" width="19" style="37" customWidth="1"/>
    <col min="4098" max="4098" width="44" style="37" customWidth="1"/>
    <col min="4099" max="4099" width="12" style="37" customWidth="1"/>
    <col min="4100" max="4352" width="9" style="37"/>
    <col min="4353" max="4353" width="19" style="37" customWidth="1"/>
    <col min="4354" max="4354" width="44" style="37" customWidth="1"/>
    <col min="4355" max="4355" width="12" style="37" customWidth="1"/>
    <col min="4356" max="4608" width="9" style="37"/>
    <col min="4609" max="4609" width="19" style="37" customWidth="1"/>
    <col min="4610" max="4610" width="44" style="37" customWidth="1"/>
    <col min="4611" max="4611" width="12" style="37" customWidth="1"/>
    <col min="4612" max="4864" width="9" style="37"/>
    <col min="4865" max="4865" width="19" style="37" customWidth="1"/>
    <col min="4866" max="4866" width="44" style="37" customWidth="1"/>
    <col min="4867" max="4867" width="12" style="37" customWidth="1"/>
    <col min="4868" max="5120" width="9" style="37"/>
    <col min="5121" max="5121" width="19" style="37" customWidth="1"/>
    <col min="5122" max="5122" width="44" style="37" customWidth="1"/>
    <col min="5123" max="5123" width="12" style="37" customWidth="1"/>
    <col min="5124" max="5376" width="9" style="37"/>
    <col min="5377" max="5377" width="19" style="37" customWidth="1"/>
    <col min="5378" max="5378" width="44" style="37" customWidth="1"/>
    <col min="5379" max="5379" width="12" style="37" customWidth="1"/>
    <col min="5380" max="5632" width="9" style="37"/>
    <col min="5633" max="5633" width="19" style="37" customWidth="1"/>
    <col min="5634" max="5634" width="44" style="37" customWidth="1"/>
    <col min="5635" max="5635" width="12" style="37" customWidth="1"/>
    <col min="5636" max="5888" width="9" style="37"/>
    <col min="5889" max="5889" width="19" style="37" customWidth="1"/>
    <col min="5890" max="5890" width="44" style="37" customWidth="1"/>
    <col min="5891" max="5891" width="12" style="37" customWidth="1"/>
    <col min="5892" max="6144" width="9" style="37"/>
    <col min="6145" max="6145" width="19" style="37" customWidth="1"/>
    <col min="6146" max="6146" width="44" style="37" customWidth="1"/>
    <col min="6147" max="6147" width="12" style="37" customWidth="1"/>
    <col min="6148" max="6400" width="9" style="37"/>
    <col min="6401" max="6401" width="19" style="37" customWidth="1"/>
    <col min="6402" max="6402" width="44" style="37" customWidth="1"/>
    <col min="6403" max="6403" width="12" style="37" customWidth="1"/>
    <col min="6404" max="6656" width="9" style="37"/>
    <col min="6657" max="6657" width="19" style="37" customWidth="1"/>
    <col min="6658" max="6658" width="44" style="37" customWidth="1"/>
    <col min="6659" max="6659" width="12" style="37" customWidth="1"/>
    <col min="6660" max="6912" width="9" style="37"/>
    <col min="6913" max="6913" width="19" style="37" customWidth="1"/>
    <col min="6914" max="6914" width="44" style="37" customWidth="1"/>
    <col min="6915" max="6915" width="12" style="37" customWidth="1"/>
    <col min="6916" max="7168" width="9" style="37"/>
    <col min="7169" max="7169" width="19" style="37" customWidth="1"/>
    <col min="7170" max="7170" width="44" style="37" customWidth="1"/>
    <col min="7171" max="7171" width="12" style="37" customWidth="1"/>
    <col min="7172" max="7424" width="9" style="37"/>
    <col min="7425" max="7425" width="19" style="37" customWidth="1"/>
    <col min="7426" max="7426" width="44" style="37" customWidth="1"/>
    <col min="7427" max="7427" width="12" style="37" customWidth="1"/>
    <col min="7428" max="7680" width="9" style="37"/>
    <col min="7681" max="7681" width="19" style="37" customWidth="1"/>
    <col min="7682" max="7682" width="44" style="37" customWidth="1"/>
    <col min="7683" max="7683" width="12" style="37" customWidth="1"/>
    <col min="7684" max="7936" width="9" style="37"/>
    <col min="7937" max="7937" width="19" style="37" customWidth="1"/>
    <col min="7938" max="7938" width="44" style="37" customWidth="1"/>
    <col min="7939" max="7939" width="12" style="37" customWidth="1"/>
    <col min="7940" max="8192" width="9" style="37"/>
    <col min="8193" max="8193" width="19" style="37" customWidth="1"/>
    <col min="8194" max="8194" width="44" style="37" customWidth="1"/>
    <col min="8195" max="8195" width="12" style="37" customWidth="1"/>
    <col min="8196" max="8448" width="9" style="37"/>
    <col min="8449" max="8449" width="19" style="37" customWidth="1"/>
    <col min="8450" max="8450" width="44" style="37" customWidth="1"/>
    <col min="8451" max="8451" width="12" style="37" customWidth="1"/>
    <col min="8452" max="8704" width="9" style="37"/>
    <col min="8705" max="8705" width="19" style="37" customWidth="1"/>
    <col min="8706" max="8706" width="44" style="37" customWidth="1"/>
    <col min="8707" max="8707" width="12" style="37" customWidth="1"/>
    <col min="8708" max="8960" width="9" style="37"/>
    <col min="8961" max="8961" width="19" style="37" customWidth="1"/>
    <col min="8962" max="8962" width="44" style="37" customWidth="1"/>
    <col min="8963" max="8963" width="12" style="37" customWidth="1"/>
    <col min="8964" max="9216" width="9" style="37"/>
    <col min="9217" max="9217" width="19" style="37" customWidth="1"/>
    <col min="9218" max="9218" width="44" style="37" customWidth="1"/>
    <col min="9219" max="9219" width="12" style="37" customWidth="1"/>
    <col min="9220" max="9472" width="9" style="37"/>
    <col min="9473" max="9473" width="19" style="37" customWidth="1"/>
    <col min="9474" max="9474" width="44" style="37" customWidth="1"/>
    <col min="9475" max="9475" width="12" style="37" customWidth="1"/>
    <col min="9476" max="9728" width="9" style="37"/>
    <col min="9729" max="9729" width="19" style="37" customWidth="1"/>
    <col min="9730" max="9730" width="44" style="37" customWidth="1"/>
    <col min="9731" max="9731" width="12" style="37" customWidth="1"/>
    <col min="9732" max="9984" width="9" style="37"/>
    <col min="9985" max="9985" width="19" style="37" customWidth="1"/>
    <col min="9986" max="9986" width="44" style="37" customWidth="1"/>
    <col min="9987" max="9987" width="12" style="37" customWidth="1"/>
    <col min="9988" max="10240" width="9" style="37"/>
    <col min="10241" max="10241" width="19" style="37" customWidth="1"/>
    <col min="10242" max="10242" width="44" style="37" customWidth="1"/>
    <col min="10243" max="10243" width="12" style="37" customWidth="1"/>
    <col min="10244" max="10496" width="9" style="37"/>
    <col min="10497" max="10497" width="19" style="37" customWidth="1"/>
    <col min="10498" max="10498" width="44" style="37" customWidth="1"/>
    <col min="10499" max="10499" width="12" style="37" customWidth="1"/>
    <col min="10500" max="10752" width="9" style="37"/>
    <col min="10753" max="10753" width="19" style="37" customWidth="1"/>
    <col min="10754" max="10754" width="44" style="37" customWidth="1"/>
    <col min="10755" max="10755" width="12" style="37" customWidth="1"/>
    <col min="10756" max="11008" width="9" style="37"/>
    <col min="11009" max="11009" width="19" style="37" customWidth="1"/>
    <col min="11010" max="11010" width="44" style="37" customWidth="1"/>
    <col min="11011" max="11011" width="12" style="37" customWidth="1"/>
    <col min="11012" max="11264" width="9" style="37"/>
    <col min="11265" max="11265" width="19" style="37" customWidth="1"/>
    <col min="11266" max="11266" width="44" style="37" customWidth="1"/>
    <col min="11267" max="11267" width="12" style="37" customWidth="1"/>
    <col min="11268" max="11520" width="9" style="37"/>
    <col min="11521" max="11521" width="19" style="37" customWidth="1"/>
    <col min="11522" max="11522" width="44" style="37" customWidth="1"/>
    <col min="11523" max="11523" width="12" style="37" customWidth="1"/>
    <col min="11524" max="11776" width="9" style="37"/>
    <col min="11777" max="11777" width="19" style="37" customWidth="1"/>
    <col min="11778" max="11778" width="44" style="37" customWidth="1"/>
    <col min="11779" max="11779" width="12" style="37" customWidth="1"/>
    <col min="11780" max="12032" width="9" style="37"/>
    <col min="12033" max="12033" width="19" style="37" customWidth="1"/>
    <col min="12034" max="12034" width="44" style="37" customWidth="1"/>
    <col min="12035" max="12035" width="12" style="37" customWidth="1"/>
    <col min="12036" max="12288" width="9" style="37"/>
    <col min="12289" max="12289" width="19" style="37" customWidth="1"/>
    <col min="12290" max="12290" width="44" style="37" customWidth="1"/>
    <col min="12291" max="12291" width="12" style="37" customWidth="1"/>
    <col min="12292" max="12544" width="9" style="37"/>
    <col min="12545" max="12545" width="19" style="37" customWidth="1"/>
    <col min="12546" max="12546" width="44" style="37" customWidth="1"/>
    <col min="12547" max="12547" width="12" style="37" customWidth="1"/>
    <col min="12548" max="12800" width="9" style="37"/>
    <col min="12801" max="12801" width="19" style="37" customWidth="1"/>
    <col min="12802" max="12802" width="44" style="37" customWidth="1"/>
    <col min="12803" max="12803" width="12" style="37" customWidth="1"/>
    <col min="12804" max="13056" width="9" style="37"/>
    <col min="13057" max="13057" width="19" style="37" customWidth="1"/>
    <col min="13058" max="13058" width="44" style="37" customWidth="1"/>
    <col min="13059" max="13059" width="12" style="37" customWidth="1"/>
    <col min="13060" max="13312" width="9" style="37"/>
    <col min="13313" max="13313" width="19" style="37" customWidth="1"/>
    <col min="13314" max="13314" width="44" style="37" customWidth="1"/>
    <col min="13315" max="13315" width="12" style="37" customWidth="1"/>
    <col min="13316" max="13568" width="9" style="37"/>
    <col min="13569" max="13569" width="19" style="37" customWidth="1"/>
    <col min="13570" max="13570" width="44" style="37" customWidth="1"/>
    <col min="13571" max="13571" width="12" style="37" customWidth="1"/>
    <col min="13572" max="13824" width="9" style="37"/>
    <col min="13825" max="13825" width="19" style="37" customWidth="1"/>
    <col min="13826" max="13826" width="44" style="37" customWidth="1"/>
    <col min="13827" max="13827" width="12" style="37" customWidth="1"/>
    <col min="13828" max="14080" width="9" style="37"/>
    <col min="14081" max="14081" width="19" style="37" customWidth="1"/>
    <col min="14082" max="14082" width="44" style="37" customWidth="1"/>
    <col min="14083" max="14083" width="12" style="37" customWidth="1"/>
    <col min="14084" max="14336" width="9" style="37"/>
    <col min="14337" max="14337" width="19" style="37" customWidth="1"/>
    <col min="14338" max="14338" width="44" style="37" customWidth="1"/>
    <col min="14339" max="14339" width="12" style="37" customWidth="1"/>
    <col min="14340" max="14592" width="9" style="37"/>
    <col min="14593" max="14593" width="19" style="37" customWidth="1"/>
    <col min="14594" max="14594" width="44" style="37" customWidth="1"/>
    <col min="14595" max="14595" width="12" style="37" customWidth="1"/>
    <col min="14596" max="14848" width="9" style="37"/>
    <col min="14849" max="14849" width="19" style="37" customWidth="1"/>
    <col min="14850" max="14850" width="44" style="37" customWidth="1"/>
    <col min="14851" max="14851" width="12" style="37" customWidth="1"/>
    <col min="14852" max="15104" width="9" style="37"/>
    <col min="15105" max="15105" width="19" style="37" customWidth="1"/>
    <col min="15106" max="15106" width="44" style="37" customWidth="1"/>
    <col min="15107" max="15107" width="12" style="37" customWidth="1"/>
    <col min="15108" max="15360" width="9" style="37"/>
    <col min="15361" max="15361" width="19" style="37" customWidth="1"/>
    <col min="15362" max="15362" width="44" style="37" customWidth="1"/>
    <col min="15363" max="15363" width="12" style="37" customWidth="1"/>
    <col min="15364" max="15616" width="9" style="37"/>
    <col min="15617" max="15617" width="19" style="37" customWidth="1"/>
    <col min="15618" max="15618" width="44" style="37" customWidth="1"/>
    <col min="15619" max="15619" width="12" style="37" customWidth="1"/>
    <col min="15620" max="15872" width="9" style="37"/>
    <col min="15873" max="15873" width="19" style="37" customWidth="1"/>
    <col min="15874" max="15874" width="44" style="37" customWidth="1"/>
    <col min="15875" max="15875" width="12" style="37" customWidth="1"/>
    <col min="15876" max="16128" width="9" style="37"/>
    <col min="16129" max="16129" width="19" style="37" customWidth="1"/>
    <col min="16130" max="16130" width="44" style="37" customWidth="1"/>
    <col min="16131" max="16131" width="12" style="37" customWidth="1"/>
    <col min="16132" max="16384" width="9" style="37"/>
  </cols>
  <sheetData>
    <row r="1" spans="1:3" ht="17.25" x14ac:dyDescent="0.2">
      <c r="A1" s="36" t="s">
        <v>186</v>
      </c>
    </row>
    <row r="3" spans="1:3" ht="17.25" x14ac:dyDescent="0.2">
      <c r="A3" s="38" t="s">
        <v>190</v>
      </c>
    </row>
    <row r="4" spans="1:3" x14ac:dyDescent="0.15">
      <c r="A4" s="3134" t="s">
        <v>191</v>
      </c>
      <c r="B4" s="3134"/>
      <c r="C4" s="3134"/>
    </row>
    <row r="5" spans="1:3" ht="14.25" thickBot="1" x14ac:dyDescent="0.2">
      <c r="A5" s="3134" t="s">
        <v>192</v>
      </c>
      <c r="B5" s="3134"/>
      <c r="C5" s="3134"/>
    </row>
    <row r="6" spans="1:3" s="42" customFormat="1" x14ac:dyDescent="0.15">
      <c r="A6" s="39" t="s">
        <v>193</v>
      </c>
      <c r="B6" s="40" t="s">
        <v>194</v>
      </c>
      <c r="C6" s="41" t="s">
        <v>195</v>
      </c>
    </row>
    <row r="7" spans="1:3" ht="27" x14ac:dyDescent="0.15">
      <c r="A7" s="43" t="s">
        <v>196</v>
      </c>
      <c r="B7" s="44"/>
      <c r="C7" s="3135"/>
    </row>
    <row r="8" spans="1:3" x14ac:dyDescent="0.15">
      <c r="A8" s="45"/>
      <c r="B8" s="44"/>
      <c r="C8" s="3136"/>
    </row>
    <row r="9" spans="1:3" x14ac:dyDescent="0.15">
      <c r="A9" s="45"/>
      <c r="B9" s="44"/>
      <c r="C9" s="3136"/>
    </row>
    <row r="10" spans="1:3" x14ac:dyDescent="0.15">
      <c r="A10" s="45"/>
      <c r="B10" s="44"/>
      <c r="C10" s="3136"/>
    </row>
    <row r="11" spans="1:3" x14ac:dyDescent="0.15">
      <c r="A11" s="45"/>
      <c r="B11" s="44"/>
      <c r="C11" s="3136"/>
    </row>
    <row r="12" spans="1:3" x14ac:dyDescent="0.15">
      <c r="A12" s="45"/>
      <c r="B12" s="44"/>
      <c r="C12" s="3136"/>
    </row>
    <row r="13" spans="1:3" x14ac:dyDescent="0.15">
      <c r="A13" s="45"/>
      <c r="B13" s="44"/>
      <c r="C13" s="3136"/>
    </row>
    <row r="14" spans="1:3" x14ac:dyDescent="0.15">
      <c r="A14" s="45"/>
      <c r="B14" s="44"/>
      <c r="C14" s="3136"/>
    </row>
    <row r="15" spans="1:3" x14ac:dyDescent="0.15">
      <c r="A15" s="45"/>
      <c r="B15" s="44"/>
      <c r="C15" s="3136"/>
    </row>
    <row r="16" spans="1:3" x14ac:dyDescent="0.15">
      <c r="A16" s="45" t="s">
        <v>197</v>
      </c>
      <c r="B16" s="44"/>
      <c r="C16" s="3136"/>
    </row>
    <row r="17" spans="1:3" x14ac:dyDescent="0.15">
      <c r="A17" s="45"/>
      <c r="B17" s="44"/>
      <c r="C17" s="3136"/>
    </row>
    <row r="18" spans="1:3" x14ac:dyDescent="0.15">
      <c r="A18" s="45"/>
      <c r="B18" s="44"/>
      <c r="C18" s="3136"/>
    </row>
    <row r="19" spans="1:3" x14ac:dyDescent="0.15">
      <c r="A19" s="45"/>
      <c r="B19" s="44"/>
      <c r="C19" s="3136"/>
    </row>
    <row r="20" spans="1:3" x14ac:dyDescent="0.15">
      <c r="A20" s="45"/>
      <c r="B20" s="44"/>
      <c r="C20" s="3136"/>
    </row>
    <row r="21" spans="1:3" x14ac:dyDescent="0.15">
      <c r="A21" s="45"/>
      <c r="B21" s="44"/>
      <c r="C21" s="3136"/>
    </row>
    <row r="22" spans="1:3" x14ac:dyDescent="0.15">
      <c r="A22" s="45"/>
      <c r="B22" s="44"/>
      <c r="C22" s="3136"/>
    </row>
    <row r="23" spans="1:3" x14ac:dyDescent="0.15">
      <c r="A23" s="45"/>
      <c r="B23" s="44"/>
      <c r="C23" s="3136"/>
    </row>
    <row r="24" spans="1:3" x14ac:dyDescent="0.15">
      <c r="A24" s="46"/>
      <c r="B24" s="47"/>
      <c r="C24" s="3136"/>
    </row>
    <row r="25" spans="1:3" x14ac:dyDescent="0.15">
      <c r="A25" s="48" t="s">
        <v>198</v>
      </c>
      <c r="B25" s="49" t="s">
        <v>199</v>
      </c>
      <c r="C25" s="3136"/>
    </row>
    <row r="26" spans="1:3" x14ac:dyDescent="0.15">
      <c r="A26" s="50"/>
      <c r="B26" s="51"/>
      <c r="C26" s="3136"/>
    </row>
    <row r="27" spans="1:3" x14ac:dyDescent="0.15">
      <c r="A27" s="45"/>
      <c r="B27" s="44"/>
      <c r="C27" s="3136"/>
    </row>
    <row r="28" spans="1:3" x14ac:dyDescent="0.15">
      <c r="A28" s="45"/>
      <c r="B28" s="44"/>
      <c r="C28" s="3136"/>
    </row>
    <row r="29" spans="1:3" x14ac:dyDescent="0.15">
      <c r="A29" s="45"/>
      <c r="B29" s="44"/>
      <c r="C29" s="3136"/>
    </row>
    <row r="30" spans="1:3" x14ac:dyDescent="0.15">
      <c r="A30" s="45"/>
      <c r="B30" s="44"/>
      <c r="C30" s="3136"/>
    </row>
    <row r="31" spans="1:3" x14ac:dyDescent="0.15">
      <c r="A31" s="45"/>
      <c r="B31" s="44"/>
      <c r="C31" s="3136"/>
    </row>
    <row r="32" spans="1:3" x14ac:dyDescent="0.15">
      <c r="A32" s="45"/>
      <c r="B32" s="44"/>
      <c r="C32" s="3136"/>
    </row>
    <row r="33" spans="1:3" x14ac:dyDescent="0.15">
      <c r="A33" s="45"/>
      <c r="B33" s="44"/>
      <c r="C33" s="3136"/>
    </row>
    <row r="34" spans="1:3" x14ac:dyDescent="0.15">
      <c r="A34" s="45"/>
      <c r="B34" s="44"/>
      <c r="C34" s="3136"/>
    </row>
    <row r="35" spans="1:3" x14ac:dyDescent="0.15">
      <c r="A35" s="45"/>
      <c r="B35" s="44"/>
      <c r="C35" s="3136"/>
    </row>
    <row r="36" spans="1:3" x14ac:dyDescent="0.15">
      <c r="A36" s="45"/>
      <c r="B36" s="44"/>
      <c r="C36" s="3136"/>
    </row>
    <row r="37" spans="1:3" x14ac:dyDescent="0.15">
      <c r="A37" s="45"/>
      <c r="B37" s="44"/>
      <c r="C37" s="3136"/>
    </row>
    <row r="38" spans="1:3" x14ac:dyDescent="0.15">
      <c r="A38" s="45"/>
      <c r="B38" s="44"/>
      <c r="C38" s="3136"/>
    </row>
    <row r="39" spans="1:3" x14ac:dyDescent="0.15">
      <c r="A39" s="45"/>
      <c r="B39" s="44"/>
      <c r="C39" s="3136"/>
    </row>
    <row r="40" spans="1:3" x14ac:dyDescent="0.15">
      <c r="A40" s="45"/>
      <c r="B40" s="44"/>
      <c r="C40" s="3136"/>
    </row>
    <row r="41" spans="1:3" x14ac:dyDescent="0.15">
      <c r="A41" s="45"/>
      <c r="B41" s="44"/>
      <c r="C41" s="3136"/>
    </row>
    <row r="42" spans="1:3" x14ac:dyDescent="0.15">
      <c r="A42" s="45"/>
      <c r="B42" s="44"/>
      <c r="C42" s="3136"/>
    </row>
    <row r="43" spans="1:3" ht="14.25" thickBot="1" x14ac:dyDescent="0.2">
      <c r="A43" s="52"/>
      <c r="B43" s="53"/>
      <c r="C43" s="3137"/>
    </row>
    <row r="44" spans="1:3" s="54" customFormat="1" ht="11.25" x14ac:dyDescent="0.15">
      <c r="A44" s="54" t="s">
        <v>200</v>
      </c>
    </row>
    <row r="45" spans="1:3" s="54" customFormat="1" ht="11.25" x14ac:dyDescent="0.15">
      <c r="A45" s="54" t="s">
        <v>201</v>
      </c>
    </row>
    <row r="46" spans="1:3" s="54" customFormat="1" ht="11.25" x14ac:dyDescent="0.15">
      <c r="A46" s="54" t="s">
        <v>202</v>
      </c>
    </row>
    <row r="47" spans="1:3" s="54" customFormat="1" ht="11.25" x14ac:dyDescent="0.15">
      <c r="A47" s="54" t="s">
        <v>203</v>
      </c>
    </row>
    <row r="48" spans="1:3" x14ac:dyDescent="0.15">
      <c r="A48" s="37" t="s">
        <v>204</v>
      </c>
    </row>
  </sheetData>
  <mergeCells count="3">
    <mergeCell ref="A4:C4"/>
    <mergeCell ref="A5:C5"/>
    <mergeCell ref="C7:C43"/>
  </mergeCells>
  <phoneticPr fontId="9"/>
  <pageMargins left="1.1811023622047245" right="0.78740157480314965" top="0.98425196850393704" bottom="0.98425196850393704" header="0.51181102362204722" footer="0.51181102362204722"/>
  <pageSetup paperSize="9" orientation="portrait" horizontalDpi="4294967293"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tabColor theme="6" tint="0.59999389629810485"/>
    <pageSetUpPr fitToPage="1"/>
  </sheetPr>
  <dimension ref="A1:I45"/>
  <sheetViews>
    <sheetView view="pageBreakPreview" zoomScaleNormal="100" zoomScaleSheetLayoutView="100" workbookViewId="0"/>
  </sheetViews>
  <sheetFormatPr defaultRowHeight="13.5" x14ac:dyDescent="0.15"/>
  <cols>
    <col min="1" max="9" width="9.625" style="56" customWidth="1"/>
    <col min="10" max="10" width="3.25" style="56" customWidth="1"/>
    <col min="11" max="256" width="9" style="56"/>
    <col min="257" max="265" width="9.625" style="56" customWidth="1"/>
    <col min="266" max="266" width="3.25" style="56" customWidth="1"/>
    <col min="267" max="512" width="9" style="56"/>
    <col min="513" max="521" width="9.625" style="56" customWidth="1"/>
    <col min="522" max="522" width="3.25" style="56" customWidth="1"/>
    <col min="523" max="768" width="9" style="56"/>
    <col min="769" max="777" width="9.625" style="56" customWidth="1"/>
    <col min="778" max="778" width="3.25" style="56" customWidth="1"/>
    <col min="779" max="1024" width="9" style="56"/>
    <col min="1025" max="1033" width="9.625" style="56" customWidth="1"/>
    <col min="1034" max="1034" width="3.25" style="56" customWidth="1"/>
    <col min="1035" max="1280" width="9" style="56"/>
    <col min="1281" max="1289" width="9.625" style="56" customWidth="1"/>
    <col min="1290" max="1290" width="3.25" style="56" customWidth="1"/>
    <col min="1291" max="1536" width="9" style="56"/>
    <col min="1537" max="1545" width="9.625" style="56" customWidth="1"/>
    <col min="1546" max="1546" width="3.25" style="56" customWidth="1"/>
    <col min="1547" max="1792" width="9" style="56"/>
    <col min="1793" max="1801" width="9.625" style="56" customWidth="1"/>
    <col min="1802" max="1802" width="3.25" style="56" customWidth="1"/>
    <col min="1803" max="2048" width="9" style="56"/>
    <col min="2049" max="2057" width="9.625" style="56" customWidth="1"/>
    <col min="2058" max="2058" width="3.25" style="56" customWidth="1"/>
    <col min="2059" max="2304" width="9" style="56"/>
    <col min="2305" max="2313" width="9.625" style="56" customWidth="1"/>
    <col min="2314" max="2314" width="3.25" style="56" customWidth="1"/>
    <col min="2315" max="2560" width="9" style="56"/>
    <col min="2561" max="2569" width="9.625" style="56" customWidth="1"/>
    <col min="2570" max="2570" width="3.25" style="56" customWidth="1"/>
    <col min="2571" max="2816" width="9" style="56"/>
    <col min="2817" max="2825" width="9.625" style="56" customWidth="1"/>
    <col min="2826" max="2826" width="3.25" style="56" customWidth="1"/>
    <col min="2827" max="3072" width="9" style="56"/>
    <col min="3073" max="3081" width="9.625" style="56" customWidth="1"/>
    <col min="3082" max="3082" width="3.25" style="56" customWidth="1"/>
    <col min="3083" max="3328" width="9" style="56"/>
    <col min="3329" max="3337" width="9.625" style="56" customWidth="1"/>
    <col min="3338" max="3338" width="3.25" style="56" customWidth="1"/>
    <col min="3339" max="3584" width="9" style="56"/>
    <col min="3585" max="3593" width="9.625" style="56" customWidth="1"/>
    <col min="3594" max="3594" width="3.25" style="56" customWidth="1"/>
    <col min="3595" max="3840" width="9" style="56"/>
    <col min="3841" max="3849" width="9.625" style="56" customWidth="1"/>
    <col min="3850" max="3850" width="3.25" style="56" customWidth="1"/>
    <col min="3851" max="4096" width="9" style="56"/>
    <col min="4097" max="4105" width="9.625" style="56" customWidth="1"/>
    <col min="4106" max="4106" width="3.25" style="56" customWidth="1"/>
    <col min="4107" max="4352" width="9" style="56"/>
    <col min="4353" max="4361" width="9.625" style="56" customWidth="1"/>
    <col min="4362" max="4362" width="3.25" style="56" customWidth="1"/>
    <col min="4363" max="4608" width="9" style="56"/>
    <col min="4609" max="4617" width="9.625" style="56" customWidth="1"/>
    <col min="4618" max="4618" width="3.25" style="56" customWidth="1"/>
    <col min="4619" max="4864" width="9" style="56"/>
    <col min="4865" max="4873" width="9.625" style="56" customWidth="1"/>
    <col min="4874" max="4874" width="3.25" style="56" customWidth="1"/>
    <col min="4875" max="5120" width="9" style="56"/>
    <col min="5121" max="5129" width="9.625" style="56" customWidth="1"/>
    <col min="5130" max="5130" width="3.25" style="56" customWidth="1"/>
    <col min="5131" max="5376" width="9" style="56"/>
    <col min="5377" max="5385" width="9.625" style="56" customWidth="1"/>
    <col min="5386" max="5386" width="3.25" style="56" customWidth="1"/>
    <col min="5387" max="5632" width="9" style="56"/>
    <col min="5633" max="5641" width="9.625" style="56" customWidth="1"/>
    <col min="5642" max="5642" width="3.25" style="56" customWidth="1"/>
    <col min="5643" max="5888" width="9" style="56"/>
    <col min="5889" max="5897" width="9.625" style="56" customWidth="1"/>
    <col min="5898" max="5898" width="3.25" style="56" customWidth="1"/>
    <col min="5899" max="6144" width="9" style="56"/>
    <col min="6145" max="6153" width="9.625" style="56" customWidth="1"/>
    <col min="6154" max="6154" width="3.25" style="56" customWidth="1"/>
    <col min="6155" max="6400" width="9" style="56"/>
    <col min="6401" max="6409" width="9.625" style="56" customWidth="1"/>
    <col min="6410" max="6410" width="3.25" style="56" customWidth="1"/>
    <col min="6411" max="6656" width="9" style="56"/>
    <col min="6657" max="6665" width="9.625" style="56" customWidth="1"/>
    <col min="6666" max="6666" width="3.25" style="56" customWidth="1"/>
    <col min="6667" max="6912" width="9" style="56"/>
    <col min="6913" max="6921" width="9.625" style="56" customWidth="1"/>
    <col min="6922" max="6922" width="3.25" style="56" customWidth="1"/>
    <col min="6923" max="7168" width="9" style="56"/>
    <col min="7169" max="7177" width="9.625" style="56" customWidth="1"/>
    <col min="7178" max="7178" width="3.25" style="56" customWidth="1"/>
    <col min="7179" max="7424" width="9" style="56"/>
    <col min="7425" max="7433" width="9.625" style="56" customWidth="1"/>
    <col min="7434" max="7434" width="3.25" style="56" customWidth="1"/>
    <col min="7435" max="7680" width="9" style="56"/>
    <col min="7681" max="7689" width="9.625" style="56" customWidth="1"/>
    <col min="7690" max="7690" width="3.25" style="56" customWidth="1"/>
    <col min="7691" max="7936" width="9" style="56"/>
    <col min="7937" max="7945" width="9.625" style="56" customWidth="1"/>
    <col min="7946" max="7946" width="3.25" style="56" customWidth="1"/>
    <col min="7947" max="8192" width="9" style="56"/>
    <col min="8193" max="8201" width="9.625" style="56" customWidth="1"/>
    <col min="8202" max="8202" width="3.25" style="56" customWidth="1"/>
    <col min="8203" max="8448" width="9" style="56"/>
    <col min="8449" max="8457" width="9.625" style="56" customWidth="1"/>
    <col min="8458" max="8458" width="3.25" style="56" customWidth="1"/>
    <col min="8459" max="8704" width="9" style="56"/>
    <col min="8705" max="8713" width="9.625" style="56" customWidth="1"/>
    <col min="8714" max="8714" width="3.25" style="56" customWidth="1"/>
    <col min="8715" max="8960" width="9" style="56"/>
    <col min="8961" max="8969" width="9.625" style="56" customWidth="1"/>
    <col min="8970" max="8970" width="3.25" style="56" customWidth="1"/>
    <col min="8971" max="9216" width="9" style="56"/>
    <col min="9217" max="9225" width="9.625" style="56" customWidth="1"/>
    <col min="9226" max="9226" width="3.25" style="56" customWidth="1"/>
    <col min="9227" max="9472" width="9" style="56"/>
    <col min="9473" max="9481" width="9.625" style="56" customWidth="1"/>
    <col min="9482" max="9482" width="3.25" style="56" customWidth="1"/>
    <col min="9483" max="9728" width="9" style="56"/>
    <col min="9729" max="9737" width="9.625" style="56" customWidth="1"/>
    <col min="9738" max="9738" width="3.25" style="56" customWidth="1"/>
    <col min="9739" max="9984" width="9" style="56"/>
    <col min="9985" max="9993" width="9.625" style="56" customWidth="1"/>
    <col min="9994" max="9994" width="3.25" style="56" customWidth="1"/>
    <col min="9995" max="10240" width="9" style="56"/>
    <col min="10241" max="10249" width="9.625" style="56" customWidth="1"/>
    <col min="10250" max="10250" width="3.25" style="56" customWidth="1"/>
    <col min="10251" max="10496" width="9" style="56"/>
    <col min="10497" max="10505" width="9.625" style="56" customWidth="1"/>
    <col min="10506" max="10506" width="3.25" style="56" customWidth="1"/>
    <col min="10507" max="10752" width="9" style="56"/>
    <col min="10753" max="10761" width="9.625" style="56" customWidth="1"/>
    <col min="10762" max="10762" width="3.25" style="56" customWidth="1"/>
    <col min="10763" max="11008" width="9" style="56"/>
    <col min="11009" max="11017" width="9.625" style="56" customWidth="1"/>
    <col min="11018" max="11018" width="3.25" style="56" customWidth="1"/>
    <col min="11019" max="11264" width="9" style="56"/>
    <col min="11265" max="11273" width="9.625" style="56" customWidth="1"/>
    <col min="11274" max="11274" width="3.25" style="56" customWidth="1"/>
    <col min="11275" max="11520" width="9" style="56"/>
    <col min="11521" max="11529" width="9.625" style="56" customWidth="1"/>
    <col min="11530" max="11530" width="3.25" style="56" customWidth="1"/>
    <col min="11531" max="11776" width="9" style="56"/>
    <col min="11777" max="11785" width="9.625" style="56" customWidth="1"/>
    <col min="11786" max="11786" width="3.25" style="56" customWidth="1"/>
    <col min="11787" max="12032" width="9" style="56"/>
    <col min="12033" max="12041" width="9.625" style="56" customWidth="1"/>
    <col min="12042" max="12042" width="3.25" style="56" customWidth="1"/>
    <col min="12043" max="12288" width="9" style="56"/>
    <col min="12289" max="12297" width="9.625" style="56" customWidth="1"/>
    <col min="12298" max="12298" width="3.25" style="56" customWidth="1"/>
    <col min="12299" max="12544" width="9" style="56"/>
    <col min="12545" max="12553" width="9.625" style="56" customWidth="1"/>
    <col min="12554" max="12554" width="3.25" style="56" customWidth="1"/>
    <col min="12555" max="12800" width="9" style="56"/>
    <col min="12801" max="12809" width="9.625" style="56" customWidth="1"/>
    <col min="12810" max="12810" width="3.25" style="56" customWidth="1"/>
    <col min="12811" max="13056" width="9" style="56"/>
    <col min="13057" max="13065" width="9.625" style="56" customWidth="1"/>
    <col min="13066" max="13066" width="3.25" style="56" customWidth="1"/>
    <col min="13067" max="13312" width="9" style="56"/>
    <col min="13313" max="13321" width="9.625" style="56" customWidth="1"/>
    <col min="13322" max="13322" width="3.25" style="56" customWidth="1"/>
    <col min="13323" max="13568" width="9" style="56"/>
    <col min="13569" max="13577" width="9.625" style="56" customWidth="1"/>
    <col min="13578" max="13578" width="3.25" style="56" customWidth="1"/>
    <col min="13579" max="13824" width="9" style="56"/>
    <col min="13825" max="13833" width="9.625" style="56" customWidth="1"/>
    <col min="13834" max="13834" width="3.25" style="56" customWidth="1"/>
    <col min="13835" max="14080" width="9" style="56"/>
    <col min="14081" max="14089" width="9.625" style="56" customWidth="1"/>
    <col min="14090" max="14090" width="3.25" style="56" customWidth="1"/>
    <col min="14091" max="14336" width="9" style="56"/>
    <col min="14337" max="14345" width="9.625" style="56" customWidth="1"/>
    <col min="14346" max="14346" width="3.25" style="56" customWidth="1"/>
    <col min="14347" max="14592" width="9" style="56"/>
    <col min="14593" max="14601" width="9.625" style="56" customWidth="1"/>
    <col min="14602" max="14602" width="3.25" style="56" customWidth="1"/>
    <col min="14603" max="14848" width="9" style="56"/>
    <col min="14849" max="14857" width="9.625" style="56" customWidth="1"/>
    <col min="14858" max="14858" width="3.25" style="56" customWidth="1"/>
    <col min="14859" max="15104" width="9" style="56"/>
    <col min="15105" max="15113" width="9.625" style="56" customWidth="1"/>
    <col min="15114" max="15114" width="3.25" style="56" customWidth="1"/>
    <col min="15115" max="15360" width="9" style="56"/>
    <col min="15361" max="15369" width="9.625" style="56" customWidth="1"/>
    <col min="15370" max="15370" width="3.25" style="56" customWidth="1"/>
    <col min="15371" max="15616" width="9" style="56"/>
    <col min="15617" max="15625" width="9.625" style="56" customWidth="1"/>
    <col min="15626" max="15626" width="3.25" style="56" customWidth="1"/>
    <col min="15627" max="15872" width="9" style="56"/>
    <col min="15873" max="15881" width="9.625" style="56" customWidth="1"/>
    <col min="15882" max="15882" width="3.25" style="56" customWidth="1"/>
    <col min="15883" max="16128" width="9" style="56"/>
    <col min="16129" max="16137" width="9.625" style="56" customWidth="1"/>
    <col min="16138" max="16138" width="3.25" style="56" customWidth="1"/>
    <col min="16139" max="16384" width="9" style="56"/>
  </cols>
  <sheetData>
    <row r="1" spans="1:9" ht="17.25" x14ac:dyDescent="0.2">
      <c r="A1" s="55" t="s">
        <v>186</v>
      </c>
    </row>
    <row r="2" spans="1:9" ht="17.25" x14ac:dyDescent="0.2">
      <c r="A2" s="55"/>
      <c r="C2" s="3138" t="s">
        <v>205</v>
      </c>
      <c r="D2" s="3138"/>
      <c r="E2" s="3138"/>
      <c r="F2" s="3138"/>
      <c r="G2" s="3138"/>
    </row>
    <row r="4" spans="1:9" ht="15" customHeight="1" x14ac:dyDescent="0.15">
      <c r="A4" s="3139" t="s">
        <v>67</v>
      </c>
      <c r="B4" s="3140"/>
      <c r="C4" s="3141"/>
      <c r="D4" s="3142"/>
      <c r="E4" s="3142"/>
      <c r="F4" s="3142"/>
      <c r="G4" s="3142"/>
      <c r="H4" s="3142"/>
      <c r="I4" s="3143"/>
    </row>
    <row r="5" spans="1:9" ht="15" customHeight="1" x14ac:dyDescent="0.15">
      <c r="A5" s="57" t="s">
        <v>206</v>
      </c>
      <c r="B5" s="3144"/>
      <c r="C5" s="3144"/>
      <c r="D5" s="3144"/>
      <c r="E5" s="3145"/>
      <c r="F5" s="3146" t="s">
        <v>207</v>
      </c>
      <c r="G5" s="3147" t="s">
        <v>208</v>
      </c>
      <c r="H5" s="3148"/>
      <c r="I5" s="3149"/>
    </row>
    <row r="6" spans="1:9" ht="15" customHeight="1" x14ac:dyDescent="0.15">
      <c r="A6" s="3150" t="s">
        <v>79</v>
      </c>
      <c r="B6" s="3152"/>
      <c r="C6" s="3152"/>
      <c r="D6" s="3152"/>
      <c r="E6" s="3153"/>
      <c r="F6" s="3146"/>
      <c r="G6" s="3147"/>
      <c r="H6" s="3148"/>
      <c r="I6" s="3149"/>
    </row>
    <row r="7" spans="1:9" ht="15" customHeight="1" x14ac:dyDescent="0.15">
      <c r="A7" s="3151"/>
      <c r="B7" s="3154"/>
      <c r="C7" s="3154"/>
      <c r="D7" s="3154"/>
      <c r="E7" s="3155"/>
      <c r="F7" s="3146"/>
      <c r="G7" s="3147"/>
      <c r="H7" s="3148"/>
      <c r="I7" s="3149"/>
    </row>
    <row r="8" spans="1:9" ht="15" customHeight="1" x14ac:dyDescent="0.15">
      <c r="A8" s="3156" t="s">
        <v>72</v>
      </c>
      <c r="B8" s="3158" t="s">
        <v>209</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41"/>
      <c r="C10" s="3142"/>
      <c r="D10" s="3142"/>
      <c r="E10" s="3142"/>
      <c r="F10" s="3142"/>
      <c r="G10" s="3142"/>
      <c r="H10" s="3142"/>
      <c r="I10" s="3143"/>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64"/>
      <c r="B13" s="3144"/>
      <c r="C13" s="3145"/>
      <c r="D13" s="3164"/>
      <c r="E13" s="3144"/>
      <c r="F13" s="3145"/>
      <c r="G13" s="3144"/>
      <c r="H13" s="3144"/>
      <c r="I13" s="3145"/>
    </row>
    <row r="14" spans="1:9" ht="15" customHeight="1" x14ac:dyDescent="0.15">
      <c r="A14" s="3165"/>
      <c r="B14" s="3166"/>
      <c r="C14" s="3167"/>
      <c r="D14" s="3165"/>
      <c r="E14" s="3166"/>
      <c r="F14" s="3167"/>
      <c r="G14" s="3166"/>
      <c r="H14" s="3166"/>
      <c r="I14" s="3167"/>
    </row>
    <row r="15" spans="1:9" ht="15" customHeight="1" x14ac:dyDescent="0.15">
      <c r="A15" s="3168"/>
      <c r="B15" s="3152"/>
      <c r="C15" s="3153"/>
      <c r="D15" s="3168"/>
      <c r="E15" s="3152"/>
      <c r="F15" s="3153"/>
      <c r="G15" s="3152"/>
      <c r="H15" s="3152"/>
      <c r="I15" s="3153"/>
    </row>
    <row r="16" spans="1:9" ht="15" customHeight="1" x14ac:dyDescent="0.15">
      <c r="A16" s="3169"/>
      <c r="B16" s="3170"/>
      <c r="C16" s="3171"/>
      <c r="D16" s="3169"/>
      <c r="E16" s="3170"/>
      <c r="F16" s="3171"/>
      <c r="G16" s="3170"/>
      <c r="H16" s="3170"/>
      <c r="I16" s="3171"/>
    </row>
    <row r="17" spans="1:9" ht="15" customHeight="1" x14ac:dyDescent="0.15">
      <c r="A17" s="3169"/>
      <c r="B17" s="3170"/>
      <c r="C17" s="3171"/>
      <c r="D17" s="3169"/>
      <c r="E17" s="3170"/>
      <c r="F17" s="3171"/>
      <c r="G17" s="3170"/>
      <c r="H17" s="3170"/>
      <c r="I17" s="3171"/>
    </row>
    <row r="18" spans="1:9" ht="15" customHeight="1" x14ac:dyDescent="0.15">
      <c r="A18" s="3169"/>
      <c r="B18" s="3170"/>
      <c r="C18" s="3171"/>
      <c r="D18" s="3169"/>
      <c r="E18" s="3170"/>
      <c r="F18" s="3171"/>
      <c r="G18" s="3170"/>
      <c r="H18" s="3170"/>
      <c r="I18" s="3171"/>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217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220</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tabColor theme="6" tint="0.59999389629810485"/>
    <pageSetUpPr fitToPage="1"/>
  </sheetPr>
  <dimension ref="A1:I45"/>
  <sheetViews>
    <sheetView view="pageBreakPreview" zoomScaleNormal="100" workbookViewId="0"/>
  </sheetViews>
  <sheetFormatPr defaultColWidth="9" defaultRowHeight="13.5" x14ac:dyDescent="0.15"/>
  <cols>
    <col min="1" max="9" width="9.625" style="56" customWidth="1"/>
    <col min="10" max="10" width="3.25" style="56" customWidth="1"/>
    <col min="11" max="16384" width="9" style="56"/>
  </cols>
  <sheetData>
    <row r="1" spans="1:9" ht="17.25" x14ac:dyDescent="0.2">
      <c r="A1" s="55"/>
    </row>
    <row r="2" spans="1:9" ht="17.25" x14ac:dyDescent="0.2">
      <c r="A2" s="55"/>
      <c r="C2" s="3138" t="s">
        <v>205</v>
      </c>
      <c r="D2" s="3138"/>
      <c r="E2" s="3138"/>
      <c r="F2" s="3138"/>
      <c r="G2" s="3138"/>
    </row>
    <row r="4" spans="1:9" ht="15" customHeight="1" x14ac:dyDescent="0.15">
      <c r="A4" s="3139" t="s">
        <v>67</v>
      </c>
      <c r="B4" s="3140"/>
      <c r="C4" s="3184" t="s">
        <v>221</v>
      </c>
      <c r="D4" s="3185"/>
      <c r="E4" s="3185"/>
      <c r="F4" s="3185"/>
      <c r="G4" s="3185"/>
      <c r="H4" s="3185"/>
      <c r="I4" s="3186"/>
    </row>
    <row r="5" spans="1:9" ht="15" customHeight="1" x14ac:dyDescent="0.15">
      <c r="A5" s="57" t="s">
        <v>222</v>
      </c>
      <c r="B5" s="3187" t="s">
        <v>223</v>
      </c>
      <c r="C5" s="3187"/>
      <c r="D5" s="3187"/>
      <c r="E5" s="3188"/>
      <c r="F5" s="3146" t="s">
        <v>207</v>
      </c>
      <c r="G5" s="3147" t="s">
        <v>224</v>
      </c>
      <c r="H5" s="3148"/>
      <c r="I5" s="3149"/>
    </row>
    <row r="6" spans="1:9" ht="15" customHeight="1" x14ac:dyDescent="0.15">
      <c r="A6" s="3150" t="s">
        <v>79</v>
      </c>
      <c r="B6" s="3189" t="s">
        <v>225</v>
      </c>
      <c r="C6" s="3189"/>
      <c r="D6" s="3189"/>
      <c r="E6" s="3190"/>
      <c r="F6" s="3146"/>
      <c r="G6" s="3147"/>
      <c r="H6" s="3148"/>
      <c r="I6" s="3149"/>
    </row>
    <row r="7" spans="1:9" ht="15" customHeight="1" x14ac:dyDescent="0.15">
      <c r="A7" s="3151"/>
      <c r="B7" s="3191"/>
      <c r="C7" s="3191"/>
      <c r="D7" s="3191"/>
      <c r="E7" s="3192"/>
      <c r="F7" s="3146"/>
      <c r="G7" s="3147"/>
      <c r="H7" s="3148"/>
      <c r="I7" s="3149"/>
    </row>
    <row r="8" spans="1:9" ht="15" customHeight="1" x14ac:dyDescent="0.15">
      <c r="A8" s="3156" t="s">
        <v>72</v>
      </c>
      <c r="B8" s="3193" t="s">
        <v>226</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84" t="s">
        <v>227</v>
      </c>
      <c r="C10" s="3185"/>
      <c r="D10" s="3185"/>
      <c r="E10" s="3185"/>
      <c r="F10" s="3185"/>
      <c r="G10" s="3185"/>
      <c r="H10" s="3185"/>
      <c r="I10" s="3186"/>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94" t="s">
        <v>228</v>
      </c>
      <c r="B13" s="3187"/>
      <c r="C13" s="3188"/>
      <c r="D13" s="3195" t="s">
        <v>229</v>
      </c>
      <c r="E13" s="3196"/>
      <c r="F13" s="3197"/>
      <c r="G13" s="3187" t="s">
        <v>230</v>
      </c>
      <c r="H13" s="3187"/>
      <c r="I13" s="3188"/>
    </row>
    <row r="14" spans="1:9" ht="15" customHeight="1" x14ac:dyDescent="0.15">
      <c r="A14" s="3198"/>
      <c r="B14" s="3199"/>
      <c r="C14" s="3200"/>
      <c r="D14" s="3201" t="s">
        <v>231</v>
      </c>
      <c r="E14" s="3189"/>
      <c r="F14" s="3190"/>
      <c r="G14" s="3199"/>
      <c r="H14" s="3199"/>
      <c r="I14" s="3200"/>
    </row>
    <row r="15" spans="1:9" ht="15" customHeight="1" x14ac:dyDescent="0.15">
      <c r="A15" s="3201" t="s">
        <v>232</v>
      </c>
      <c r="B15" s="3189"/>
      <c r="C15" s="3190"/>
      <c r="D15" s="3202" t="s">
        <v>233</v>
      </c>
      <c r="E15" s="3203"/>
      <c r="F15" s="3204"/>
      <c r="G15" s="3189" t="s">
        <v>234</v>
      </c>
      <c r="H15" s="3189"/>
      <c r="I15" s="3190"/>
    </row>
    <row r="16" spans="1:9" ht="15" customHeight="1" x14ac:dyDescent="0.15">
      <c r="A16" s="3205"/>
      <c r="B16" s="3206"/>
      <c r="C16" s="3207"/>
      <c r="D16" s="3208" t="s">
        <v>235</v>
      </c>
      <c r="E16" s="3209"/>
      <c r="F16" s="3210"/>
      <c r="G16" s="3206" t="s">
        <v>236</v>
      </c>
      <c r="H16" s="3206"/>
      <c r="I16" s="3207"/>
    </row>
    <row r="17" spans="1:9" ht="15" customHeight="1" x14ac:dyDescent="0.15">
      <c r="A17" s="3205"/>
      <c r="B17" s="3206"/>
      <c r="C17" s="3207"/>
      <c r="D17" s="3201" t="s">
        <v>237</v>
      </c>
      <c r="E17" s="3189"/>
      <c r="F17" s="3190"/>
      <c r="G17" s="3206"/>
      <c r="H17" s="3206"/>
      <c r="I17" s="3207"/>
    </row>
    <row r="18" spans="1:9" ht="15" customHeight="1" x14ac:dyDescent="0.15">
      <c r="A18" s="3201" t="s">
        <v>238</v>
      </c>
      <c r="B18" s="3189"/>
      <c r="C18" s="3190"/>
      <c r="D18" s="3202" t="s">
        <v>233</v>
      </c>
      <c r="E18" s="3203"/>
      <c r="F18" s="3204"/>
      <c r="G18" s="3189" t="s">
        <v>239</v>
      </c>
      <c r="H18" s="3189"/>
      <c r="I18" s="3190"/>
    </row>
    <row r="19" spans="1:9" ht="15" customHeight="1" x14ac:dyDescent="0.15">
      <c r="A19" s="3205"/>
      <c r="B19" s="3206"/>
      <c r="C19" s="3207"/>
      <c r="D19" s="3208" t="s">
        <v>240</v>
      </c>
      <c r="E19" s="3209"/>
      <c r="F19" s="3210"/>
      <c r="G19" s="3206"/>
      <c r="H19" s="3206"/>
      <c r="I19" s="3207"/>
    </row>
    <row r="20" spans="1:9" ht="15" customHeight="1" x14ac:dyDescent="0.15">
      <c r="A20" s="3205"/>
      <c r="B20" s="3206"/>
      <c r="C20" s="3207"/>
      <c r="D20" s="3201" t="s">
        <v>237</v>
      </c>
      <c r="E20" s="3189"/>
      <c r="F20" s="3190"/>
      <c r="G20" s="3206"/>
      <c r="H20" s="3206"/>
      <c r="I20" s="3207"/>
    </row>
    <row r="21" spans="1:9" ht="15" customHeight="1" x14ac:dyDescent="0.15">
      <c r="A21" s="3201" t="s">
        <v>241</v>
      </c>
      <c r="B21" s="3189"/>
      <c r="C21" s="3190"/>
      <c r="D21" s="3202" t="s">
        <v>233</v>
      </c>
      <c r="E21" s="3203"/>
      <c r="F21" s="3204"/>
      <c r="G21" s="3201" t="s">
        <v>242</v>
      </c>
      <c r="H21" s="3189"/>
      <c r="I21" s="3190"/>
    </row>
    <row r="22" spans="1:9" ht="15" customHeight="1" x14ac:dyDescent="0.15">
      <c r="A22" s="3201"/>
      <c r="B22" s="3189"/>
      <c r="C22" s="3190"/>
      <c r="D22" s="3202" t="s">
        <v>240</v>
      </c>
      <c r="E22" s="3203"/>
      <c r="F22" s="3204"/>
      <c r="G22" s="3201"/>
      <c r="H22" s="3189"/>
      <c r="I22" s="3190"/>
    </row>
    <row r="23" spans="1:9" ht="15" customHeight="1" x14ac:dyDescent="0.15">
      <c r="A23" s="3201"/>
      <c r="B23" s="3189"/>
      <c r="C23" s="3190"/>
      <c r="D23" s="3201" t="s">
        <v>237</v>
      </c>
      <c r="E23" s="3189"/>
      <c r="F23" s="3190"/>
      <c r="G23" s="3201"/>
      <c r="H23" s="3189"/>
      <c r="I23" s="3190"/>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211" t="s">
        <v>165</v>
      </c>
      <c r="B30" s="3212"/>
      <c r="C30" s="3212"/>
      <c r="D30" s="3213"/>
      <c r="E30" s="3211" t="s">
        <v>243</v>
      </c>
      <c r="F30" s="3212"/>
      <c r="G30" s="3212"/>
      <c r="H30" s="3212"/>
      <c r="I30" s="3213"/>
    </row>
    <row r="31" spans="1:9" ht="15" customHeight="1" x14ac:dyDescent="0.15">
      <c r="A31" s="3214"/>
      <c r="B31" s="3215"/>
      <c r="C31" s="3215"/>
      <c r="D31" s="3216"/>
      <c r="E31" s="3214"/>
      <c r="F31" s="3215"/>
      <c r="G31" s="3215"/>
      <c r="H31" s="3215"/>
      <c r="I31" s="3216"/>
    </row>
    <row r="32" spans="1:9" ht="15" customHeight="1" x14ac:dyDescent="0.15">
      <c r="A32" s="3214"/>
      <c r="B32" s="3215"/>
      <c r="C32" s="3215"/>
      <c r="D32" s="3216"/>
      <c r="E32" s="3214"/>
      <c r="F32" s="3215"/>
      <c r="G32" s="3215"/>
      <c r="H32" s="3215"/>
      <c r="I32" s="3216"/>
    </row>
    <row r="33" spans="1:9" ht="15" customHeight="1" x14ac:dyDescent="0.15">
      <c r="A33" s="3214"/>
      <c r="B33" s="3215"/>
      <c r="C33" s="3215"/>
      <c r="D33" s="3216"/>
      <c r="E33" s="3214"/>
      <c r="F33" s="3215"/>
      <c r="G33" s="3215"/>
      <c r="H33" s="3215"/>
      <c r="I33" s="3216"/>
    </row>
    <row r="34" spans="1:9" ht="15" customHeight="1" x14ac:dyDescent="0.15">
      <c r="A34" s="3214"/>
      <c r="B34" s="3215"/>
      <c r="C34" s="3215"/>
      <c r="D34" s="3216"/>
      <c r="E34" s="3214"/>
      <c r="F34" s="3215"/>
      <c r="G34" s="3215"/>
      <c r="H34" s="3215"/>
      <c r="I34" s="3216"/>
    </row>
    <row r="35" spans="1:9" ht="15" customHeight="1" x14ac:dyDescent="0.15">
      <c r="A35" s="3214"/>
      <c r="B35" s="3215"/>
      <c r="C35" s="3215"/>
      <c r="D35" s="3216"/>
      <c r="E35" s="3214"/>
      <c r="F35" s="3215"/>
      <c r="G35" s="3215"/>
      <c r="H35" s="3215"/>
      <c r="I35" s="3216"/>
    </row>
    <row r="36" spans="1:9" ht="15" customHeight="1" x14ac:dyDescent="0.15">
      <c r="A36" s="3217"/>
      <c r="B36" s="3218"/>
      <c r="C36" s="3218"/>
      <c r="D36" s="3219"/>
      <c r="E36" s="3217"/>
      <c r="F36" s="3218"/>
      <c r="G36" s="3218"/>
      <c r="H36" s="3218"/>
      <c r="I36" s="3219"/>
    </row>
    <row r="37" spans="1:9" ht="15" customHeight="1" x14ac:dyDescent="0.15">
      <c r="A37" s="3193" t="s">
        <v>244</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5" right="0.25" top="0.75" bottom="0.75" header="0.3" footer="0.3"/>
  <pageSetup paperSize="9" scale="65" orientation="portrait" horizontalDpi="4294967293" verticalDpi="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6">
    <tabColor theme="5" tint="0.59999389629810485"/>
  </sheetPr>
  <dimension ref="A1:I45"/>
  <sheetViews>
    <sheetView view="pageBreakPreview" zoomScaleNormal="100" zoomScaleSheetLayoutView="100" workbookViewId="0"/>
  </sheetViews>
  <sheetFormatPr defaultRowHeight="13.5" x14ac:dyDescent="0.15"/>
  <cols>
    <col min="1" max="9" width="9.625" style="56" customWidth="1"/>
    <col min="10" max="10" width="4.5" style="56" customWidth="1"/>
    <col min="11" max="256" width="9" style="56"/>
    <col min="257" max="265" width="9.625" style="56" customWidth="1"/>
    <col min="266" max="266" width="4.5" style="56" customWidth="1"/>
    <col min="267" max="512" width="9" style="56"/>
    <col min="513" max="521" width="9.625" style="56" customWidth="1"/>
    <col min="522" max="522" width="4.5" style="56" customWidth="1"/>
    <col min="523" max="768" width="9" style="56"/>
    <col min="769" max="777" width="9.625" style="56" customWidth="1"/>
    <col min="778" max="778" width="4.5" style="56" customWidth="1"/>
    <col min="779" max="1024" width="9" style="56"/>
    <col min="1025" max="1033" width="9.625" style="56" customWidth="1"/>
    <col min="1034" max="1034" width="4.5" style="56" customWidth="1"/>
    <col min="1035" max="1280" width="9" style="56"/>
    <col min="1281" max="1289" width="9.625" style="56" customWidth="1"/>
    <col min="1290" max="1290" width="4.5" style="56" customWidth="1"/>
    <col min="1291" max="1536" width="9" style="56"/>
    <col min="1537" max="1545" width="9.625" style="56" customWidth="1"/>
    <col min="1546" max="1546" width="4.5" style="56" customWidth="1"/>
    <col min="1547" max="1792" width="9" style="56"/>
    <col min="1793" max="1801" width="9.625" style="56" customWidth="1"/>
    <col min="1802" max="1802" width="4.5" style="56" customWidth="1"/>
    <col min="1803" max="2048" width="9" style="56"/>
    <col min="2049" max="2057" width="9.625" style="56" customWidth="1"/>
    <col min="2058" max="2058" width="4.5" style="56" customWidth="1"/>
    <col min="2059" max="2304" width="9" style="56"/>
    <col min="2305" max="2313" width="9.625" style="56" customWidth="1"/>
    <col min="2314" max="2314" width="4.5" style="56" customWidth="1"/>
    <col min="2315" max="2560" width="9" style="56"/>
    <col min="2561" max="2569" width="9.625" style="56" customWidth="1"/>
    <col min="2570" max="2570" width="4.5" style="56" customWidth="1"/>
    <col min="2571" max="2816" width="9" style="56"/>
    <col min="2817" max="2825" width="9.625" style="56" customWidth="1"/>
    <col min="2826" max="2826" width="4.5" style="56" customWidth="1"/>
    <col min="2827" max="3072" width="9" style="56"/>
    <col min="3073" max="3081" width="9.625" style="56" customWidth="1"/>
    <col min="3082" max="3082" width="4.5" style="56" customWidth="1"/>
    <col min="3083" max="3328" width="9" style="56"/>
    <col min="3329" max="3337" width="9.625" style="56" customWidth="1"/>
    <col min="3338" max="3338" width="4.5" style="56" customWidth="1"/>
    <col min="3339" max="3584" width="9" style="56"/>
    <col min="3585" max="3593" width="9.625" style="56" customWidth="1"/>
    <col min="3594" max="3594" width="4.5" style="56" customWidth="1"/>
    <col min="3595" max="3840" width="9" style="56"/>
    <col min="3841" max="3849" width="9.625" style="56" customWidth="1"/>
    <col min="3850" max="3850" width="4.5" style="56" customWidth="1"/>
    <col min="3851" max="4096" width="9" style="56"/>
    <col min="4097" max="4105" width="9.625" style="56" customWidth="1"/>
    <col min="4106" max="4106" width="4.5" style="56" customWidth="1"/>
    <col min="4107" max="4352" width="9" style="56"/>
    <col min="4353" max="4361" width="9.625" style="56" customWidth="1"/>
    <col min="4362" max="4362" width="4.5" style="56" customWidth="1"/>
    <col min="4363" max="4608" width="9" style="56"/>
    <col min="4609" max="4617" width="9.625" style="56" customWidth="1"/>
    <col min="4618" max="4618" width="4.5" style="56" customWidth="1"/>
    <col min="4619" max="4864" width="9" style="56"/>
    <col min="4865" max="4873" width="9.625" style="56" customWidth="1"/>
    <col min="4874" max="4874" width="4.5" style="56" customWidth="1"/>
    <col min="4875" max="5120" width="9" style="56"/>
    <col min="5121" max="5129" width="9.625" style="56" customWidth="1"/>
    <col min="5130" max="5130" width="4.5" style="56" customWidth="1"/>
    <col min="5131" max="5376" width="9" style="56"/>
    <col min="5377" max="5385" width="9.625" style="56" customWidth="1"/>
    <col min="5386" max="5386" width="4.5" style="56" customWidth="1"/>
    <col min="5387" max="5632" width="9" style="56"/>
    <col min="5633" max="5641" width="9.625" style="56" customWidth="1"/>
    <col min="5642" max="5642" width="4.5" style="56" customWidth="1"/>
    <col min="5643" max="5888" width="9" style="56"/>
    <col min="5889" max="5897" width="9.625" style="56" customWidth="1"/>
    <col min="5898" max="5898" width="4.5" style="56" customWidth="1"/>
    <col min="5899" max="6144" width="9" style="56"/>
    <col min="6145" max="6153" width="9.625" style="56" customWidth="1"/>
    <col min="6154" max="6154" width="4.5" style="56" customWidth="1"/>
    <col min="6155" max="6400" width="9" style="56"/>
    <col min="6401" max="6409" width="9.625" style="56" customWidth="1"/>
    <col min="6410" max="6410" width="4.5" style="56" customWidth="1"/>
    <col min="6411" max="6656" width="9" style="56"/>
    <col min="6657" max="6665" width="9.625" style="56" customWidth="1"/>
    <col min="6666" max="6666" width="4.5" style="56" customWidth="1"/>
    <col min="6667" max="6912" width="9" style="56"/>
    <col min="6913" max="6921" width="9.625" style="56" customWidth="1"/>
    <col min="6922" max="6922" width="4.5" style="56" customWidth="1"/>
    <col min="6923" max="7168" width="9" style="56"/>
    <col min="7169" max="7177" width="9.625" style="56" customWidth="1"/>
    <col min="7178" max="7178" width="4.5" style="56" customWidth="1"/>
    <col min="7179" max="7424" width="9" style="56"/>
    <col min="7425" max="7433" width="9.625" style="56" customWidth="1"/>
    <col min="7434" max="7434" width="4.5" style="56" customWidth="1"/>
    <col min="7435" max="7680" width="9" style="56"/>
    <col min="7681" max="7689" width="9.625" style="56" customWidth="1"/>
    <col min="7690" max="7690" width="4.5" style="56" customWidth="1"/>
    <col min="7691" max="7936" width="9" style="56"/>
    <col min="7937" max="7945" width="9.625" style="56" customWidth="1"/>
    <col min="7946" max="7946" width="4.5" style="56" customWidth="1"/>
    <col min="7947" max="8192" width="9" style="56"/>
    <col min="8193" max="8201" width="9.625" style="56" customWidth="1"/>
    <col min="8202" max="8202" width="4.5" style="56" customWidth="1"/>
    <col min="8203" max="8448" width="9" style="56"/>
    <col min="8449" max="8457" width="9.625" style="56" customWidth="1"/>
    <col min="8458" max="8458" width="4.5" style="56" customWidth="1"/>
    <col min="8459" max="8704" width="9" style="56"/>
    <col min="8705" max="8713" width="9.625" style="56" customWidth="1"/>
    <col min="8714" max="8714" width="4.5" style="56" customWidth="1"/>
    <col min="8715" max="8960" width="9" style="56"/>
    <col min="8961" max="8969" width="9.625" style="56" customWidth="1"/>
    <col min="8970" max="8970" width="4.5" style="56" customWidth="1"/>
    <col min="8971" max="9216" width="9" style="56"/>
    <col min="9217" max="9225" width="9.625" style="56" customWidth="1"/>
    <col min="9226" max="9226" width="4.5" style="56" customWidth="1"/>
    <col min="9227" max="9472" width="9" style="56"/>
    <col min="9473" max="9481" width="9.625" style="56" customWidth="1"/>
    <col min="9482" max="9482" width="4.5" style="56" customWidth="1"/>
    <col min="9483" max="9728" width="9" style="56"/>
    <col min="9729" max="9737" width="9.625" style="56" customWidth="1"/>
    <col min="9738" max="9738" width="4.5" style="56" customWidth="1"/>
    <col min="9739" max="9984" width="9" style="56"/>
    <col min="9985" max="9993" width="9.625" style="56" customWidth="1"/>
    <col min="9994" max="9994" width="4.5" style="56" customWidth="1"/>
    <col min="9995" max="10240" width="9" style="56"/>
    <col min="10241" max="10249" width="9.625" style="56" customWidth="1"/>
    <col min="10250" max="10250" width="4.5" style="56" customWidth="1"/>
    <col min="10251" max="10496" width="9" style="56"/>
    <col min="10497" max="10505" width="9.625" style="56" customWidth="1"/>
    <col min="10506" max="10506" width="4.5" style="56" customWidth="1"/>
    <col min="10507" max="10752" width="9" style="56"/>
    <col min="10753" max="10761" width="9.625" style="56" customWidth="1"/>
    <col min="10762" max="10762" width="4.5" style="56" customWidth="1"/>
    <col min="10763" max="11008" width="9" style="56"/>
    <col min="11009" max="11017" width="9.625" style="56" customWidth="1"/>
    <col min="11018" max="11018" width="4.5" style="56" customWidth="1"/>
    <col min="11019" max="11264" width="9" style="56"/>
    <col min="11265" max="11273" width="9.625" style="56" customWidth="1"/>
    <col min="11274" max="11274" width="4.5" style="56" customWidth="1"/>
    <col min="11275" max="11520" width="9" style="56"/>
    <col min="11521" max="11529" width="9.625" style="56" customWidth="1"/>
    <col min="11530" max="11530" width="4.5" style="56" customWidth="1"/>
    <col min="11531" max="11776" width="9" style="56"/>
    <col min="11777" max="11785" width="9.625" style="56" customWidth="1"/>
    <col min="11786" max="11786" width="4.5" style="56" customWidth="1"/>
    <col min="11787" max="12032" width="9" style="56"/>
    <col min="12033" max="12041" width="9.625" style="56" customWidth="1"/>
    <col min="12042" max="12042" width="4.5" style="56" customWidth="1"/>
    <col min="12043" max="12288" width="9" style="56"/>
    <col min="12289" max="12297" width="9.625" style="56" customWidth="1"/>
    <col min="12298" max="12298" width="4.5" style="56" customWidth="1"/>
    <col min="12299" max="12544" width="9" style="56"/>
    <col min="12545" max="12553" width="9.625" style="56" customWidth="1"/>
    <col min="12554" max="12554" width="4.5" style="56" customWidth="1"/>
    <col min="12555" max="12800" width="9" style="56"/>
    <col min="12801" max="12809" width="9.625" style="56" customWidth="1"/>
    <col min="12810" max="12810" width="4.5" style="56" customWidth="1"/>
    <col min="12811" max="13056" width="9" style="56"/>
    <col min="13057" max="13065" width="9.625" style="56" customWidth="1"/>
    <col min="13066" max="13066" width="4.5" style="56" customWidth="1"/>
    <col min="13067" max="13312" width="9" style="56"/>
    <col min="13313" max="13321" width="9.625" style="56" customWidth="1"/>
    <col min="13322" max="13322" width="4.5" style="56" customWidth="1"/>
    <col min="13323" max="13568" width="9" style="56"/>
    <col min="13569" max="13577" width="9.625" style="56" customWidth="1"/>
    <col min="13578" max="13578" width="4.5" style="56" customWidth="1"/>
    <col min="13579" max="13824" width="9" style="56"/>
    <col min="13825" max="13833" width="9.625" style="56" customWidth="1"/>
    <col min="13834" max="13834" width="4.5" style="56" customWidth="1"/>
    <col min="13835" max="14080" width="9" style="56"/>
    <col min="14081" max="14089" width="9.625" style="56" customWidth="1"/>
    <col min="14090" max="14090" width="4.5" style="56" customWidth="1"/>
    <col min="14091" max="14336" width="9" style="56"/>
    <col min="14337" max="14345" width="9.625" style="56" customWidth="1"/>
    <col min="14346" max="14346" width="4.5" style="56" customWidth="1"/>
    <col min="14347" max="14592" width="9" style="56"/>
    <col min="14593" max="14601" width="9.625" style="56" customWidth="1"/>
    <col min="14602" max="14602" width="4.5" style="56" customWidth="1"/>
    <col min="14603" max="14848" width="9" style="56"/>
    <col min="14849" max="14857" width="9.625" style="56" customWidth="1"/>
    <col min="14858" max="14858" width="4.5" style="56" customWidth="1"/>
    <col min="14859" max="15104" width="9" style="56"/>
    <col min="15105" max="15113" width="9.625" style="56" customWidth="1"/>
    <col min="15114" max="15114" width="4.5" style="56" customWidth="1"/>
    <col min="15115" max="15360" width="9" style="56"/>
    <col min="15361" max="15369" width="9.625" style="56" customWidth="1"/>
    <col min="15370" max="15370" width="4.5" style="56" customWidth="1"/>
    <col min="15371" max="15616" width="9" style="56"/>
    <col min="15617" max="15625" width="9.625" style="56" customWidth="1"/>
    <col min="15626" max="15626" width="4.5" style="56" customWidth="1"/>
    <col min="15627" max="15872" width="9" style="56"/>
    <col min="15873" max="15881" width="9.625" style="56" customWidth="1"/>
    <col min="15882" max="15882" width="4.5" style="56" customWidth="1"/>
    <col min="15883" max="16128" width="9" style="56"/>
    <col min="16129" max="16137" width="9.625" style="56" customWidth="1"/>
    <col min="16138" max="16138" width="4.5" style="56" customWidth="1"/>
    <col min="16139" max="16384" width="9" style="56"/>
  </cols>
  <sheetData>
    <row r="1" spans="1:9" ht="17.25" x14ac:dyDescent="0.2">
      <c r="A1" s="55" t="s">
        <v>186</v>
      </c>
    </row>
    <row r="2" spans="1:9" ht="17.25" x14ac:dyDescent="0.2">
      <c r="A2" s="55"/>
      <c r="C2" s="3220" t="s">
        <v>246</v>
      </c>
      <c r="D2" s="3220"/>
      <c r="E2" s="3220"/>
      <c r="F2" s="3220"/>
      <c r="G2" s="3220"/>
    </row>
    <row r="4" spans="1:9" ht="15" customHeight="1" x14ac:dyDescent="0.15">
      <c r="A4" s="3139" t="s">
        <v>67</v>
      </c>
      <c r="B4" s="3140"/>
      <c r="C4" s="3141"/>
      <c r="D4" s="3142"/>
      <c r="E4" s="3142"/>
      <c r="F4" s="3142"/>
      <c r="G4" s="3142"/>
      <c r="H4" s="3142"/>
      <c r="I4" s="3143"/>
    </row>
    <row r="5" spans="1:9" ht="15" customHeight="1" x14ac:dyDescent="0.15">
      <c r="A5" s="57" t="s">
        <v>222</v>
      </c>
      <c r="B5" s="3144"/>
      <c r="C5" s="3144"/>
      <c r="D5" s="3144"/>
      <c r="E5" s="3145"/>
      <c r="F5" s="3146" t="s">
        <v>207</v>
      </c>
      <c r="G5" s="3147" t="s">
        <v>208</v>
      </c>
      <c r="H5" s="3148"/>
      <c r="I5" s="3149"/>
    </row>
    <row r="6" spans="1:9" ht="15" customHeight="1" x14ac:dyDescent="0.15">
      <c r="A6" s="3150" t="s">
        <v>79</v>
      </c>
      <c r="B6" s="3152"/>
      <c r="C6" s="3152"/>
      <c r="D6" s="3152"/>
      <c r="E6" s="3153"/>
      <c r="F6" s="3146"/>
      <c r="G6" s="3147"/>
      <c r="H6" s="3148"/>
      <c r="I6" s="3149"/>
    </row>
    <row r="7" spans="1:9" ht="15" customHeight="1" x14ac:dyDescent="0.15">
      <c r="A7" s="3151"/>
      <c r="B7" s="3154"/>
      <c r="C7" s="3154"/>
      <c r="D7" s="3154"/>
      <c r="E7" s="3155"/>
      <c r="F7" s="3146"/>
      <c r="G7" s="3147"/>
      <c r="H7" s="3148"/>
      <c r="I7" s="3149"/>
    </row>
    <row r="8" spans="1:9" ht="15" customHeight="1" x14ac:dyDescent="0.15">
      <c r="A8" s="3156" t="s">
        <v>72</v>
      </c>
      <c r="B8" s="3158" t="s">
        <v>209</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41"/>
      <c r="C10" s="3142"/>
      <c r="D10" s="3142"/>
      <c r="E10" s="3142"/>
      <c r="F10" s="3142"/>
      <c r="G10" s="3142"/>
      <c r="H10" s="3142"/>
      <c r="I10" s="3143"/>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64"/>
      <c r="B13" s="3144"/>
      <c r="C13" s="3145"/>
      <c r="D13" s="3164"/>
      <c r="E13" s="3144"/>
      <c r="F13" s="3145"/>
      <c r="G13" s="3144"/>
      <c r="H13" s="3144"/>
      <c r="I13" s="3145"/>
    </row>
    <row r="14" spans="1:9" ht="15" customHeight="1" x14ac:dyDescent="0.15">
      <c r="A14" s="3165"/>
      <c r="B14" s="3166"/>
      <c r="C14" s="3167"/>
      <c r="D14" s="3165"/>
      <c r="E14" s="3166"/>
      <c r="F14" s="3167"/>
      <c r="G14" s="3166"/>
      <c r="H14" s="3166"/>
      <c r="I14" s="3167"/>
    </row>
    <row r="15" spans="1:9" ht="15" customHeight="1" x14ac:dyDescent="0.15">
      <c r="A15" s="3168"/>
      <c r="B15" s="3152"/>
      <c r="C15" s="3153"/>
      <c r="D15" s="3168"/>
      <c r="E15" s="3152"/>
      <c r="F15" s="3153"/>
      <c r="G15" s="3152"/>
      <c r="H15" s="3152"/>
      <c r="I15" s="3153"/>
    </row>
    <row r="16" spans="1:9" ht="15" customHeight="1" x14ac:dyDescent="0.15">
      <c r="A16" s="3169"/>
      <c r="B16" s="3170"/>
      <c r="C16" s="3171"/>
      <c r="D16" s="3169"/>
      <c r="E16" s="3170"/>
      <c r="F16" s="3171"/>
      <c r="G16" s="3170"/>
      <c r="H16" s="3170"/>
      <c r="I16" s="3171"/>
    </row>
    <row r="17" spans="1:9" ht="15" customHeight="1" x14ac:dyDescent="0.15">
      <c r="A17" s="3169"/>
      <c r="B17" s="3170"/>
      <c r="C17" s="3171"/>
      <c r="D17" s="3169"/>
      <c r="E17" s="3170"/>
      <c r="F17" s="3171"/>
      <c r="G17" s="3170"/>
      <c r="H17" s="3170"/>
      <c r="I17" s="3171"/>
    </row>
    <row r="18" spans="1:9" ht="15" customHeight="1" x14ac:dyDescent="0.15">
      <c r="A18" s="3169"/>
      <c r="B18" s="3170"/>
      <c r="C18" s="3171"/>
      <c r="D18" s="3169"/>
      <c r="E18" s="3170"/>
      <c r="F18" s="3171"/>
      <c r="G18" s="3170"/>
      <c r="H18" s="3170"/>
      <c r="I18" s="3171"/>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247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tabColor theme="5" tint="0.59999389629810485"/>
  </sheetPr>
  <dimension ref="A1:I45"/>
  <sheetViews>
    <sheetView view="pageBreakPreview" zoomScaleNormal="100" workbookViewId="0"/>
  </sheetViews>
  <sheetFormatPr defaultColWidth="9" defaultRowHeight="13.5" x14ac:dyDescent="0.15"/>
  <cols>
    <col min="1" max="9" width="9.625" style="56" customWidth="1"/>
    <col min="10" max="10" width="4.5" style="56" customWidth="1"/>
    <col min="11" max="16384" width="9" style="56"/>
  </cols>
  <sheetData>
    <row r="1" spans="1:9" ht="17.25" x14ac:dyDescent="0.2">
      <c r="A1" s="55"/>
    </row>
    <row r="2" spans="1:9" ht="17.25" x14ac:dyDescent="0.2">
      <c r="A2" s="55"/>
      <c r="C2" s="3220" t="s">
        <v>246</v>
      </c>
      <c r="D2" s="3220"/>
      <c r="E2" s="3220"/>
      <c r="F2" s="3220"/>
      <c r="G2" s="3220"/>
    </row>
    <row r="4" spans="1:9" ht="15" customHeight="1" x14ac:dyDescent="0.15">
      <c r="A4" s="3139" t="s">
        <v>67</v>
      </c>
      <c r="B4" s="3140"/>
      <c r="C4" s="3184" t="s">
        <v>248</v>
      </c>
      <c r="D4" s="3185"/>
      <c r="E4" s="3185"/>
      <c r="F4" s="3185"/>
      <c r="G4" s="3185"/>
      <c r="H4" s="3185"/>
      <c r="I4" s="3186"/>
    </row>
    <row r="5" spans="1:9" ht="15" customHeight="1" x14ac:dyDescent="0.15">
      <c r="A5" s="57" t="s">
        <v>249</v>
      </c>
      <c r="B5" s="3187" t="s">
        <v>250</v>
      </c>
      <c r="C5" s="3187"/>
      <c r="D5" s="3187"/>
      <c r="E5" s="3188"/>
      <c r="F5" s="3146" t="s">
        <v>207</v>
      </c>
      <c r="G5" s="3147" t="s">
        <v>224</v>
      </c>
      <c r="H5" s="3148"/>
      <c r="I5" s="3149"/>
    </row>
    <row r="6" spans="1:9" ht="15" customHeight="1" x14ac:dyDescent="0.15">
      <c r="A6" s="3150" t="s">
        <v>79</v>
      </c>
      <c r="B6" s="3189" t="s">
        <v>251</v>
      </c>
      <c r="C6" s="3189"/>
      <c r="D6" s="3189"/>
      <c r="E6" s="3190"/>
      <c r="F6" s="3146"/>
      <c r="G6" s="3147"/>
      <c r="H6" s="3148"/>
      <c r="I6" s="3149"/>
    </row>
    <row r="7" spans="1:9" ht="15" customHeight="1" x14ac:dyDescent="0.15">
      <c r="A7" s="3151"/>
      <c r="B7" s="3191"/>
      <c r="C7" s="3191"/>
      <c r="D7" s="3191"/>
      <c r="E7" s="3192"/>
      <c r="F7" s="3146"/>
      <c r="G7" s="3147"/>
      <c r="H7" s="3148"/>
      <c r="I7" s="3149"/>
    </row>
    <row r="8" spans="1:9" ht="15" customHeight="1" x14ac:dyDescent="0.15">
      <c r="A8" s="3156" t="s">
        <v>72</v>
      </c>
      <c r="B8" s="3193" t="s">
        <v>252</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84" t="s">
        <v>227</v>
      </c>
      <c r="C10" s="3185"/>
      <c r="D10" s="3185"/>
      <c r="E10" s="3185"/>
      <c r="F10" s="3185"/>
      <c r="G10" s="3185"/>
      <c r="H10" s="3185"/>
      <c r="I10" s="3186"/>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94" t="s">
        <v>253</v>
      </c>
      <c r="B13" s="3187"/>
      <c r="C13" s="3188"/>
      <c r="D13" s="3195" t="s">
        <v>229</v>
      </c>
      <c r="E13" s="3196"/>
      <c r="F13" s="3197"/>
      <c r="G13" s="3187" t="s">
        <v>230</v>
      </c>
      <c r="H13" s="3187"/>
      <c r="I13" s="3188"/>
    </row>
    <row r="14" spans="1:9" ht="15" customHeight="1" x14ac:dyDescent="0.15">
      <c r="A14" s="3198"/>
      <c r="B14" s="3199"/>
      <c r="C14" s="3200"/>
      <c r="D14" s="3201" t="s">
        <v>231</v>
      </c>
      <c r="E14" s="3189"/>
      <c r="F14" s="3190"/>
      <c r="G14" s="3199"/>
      <c r="H14" s="3199"/>
      <c r="I14" s="3200"/>
    </row>
    <row r="15" spans="1:9" ht="15" customHeight="1" x14ac:dyDescent="0.15">
      <c r="A15" s="3201" t="s">
        <v>254</v>
      </c>
      <c r="B15" s="3189"/>
      <c r="C15" s="3190"/>
      <c r="D15" s="3202" t="s">
        <v>233</v>
      </c>
      <c r="E15" s="3203"/>
      <c r="F15" s="3204"/>
      <c r="G15" s="3189" t="s">
        <v>234</v>
      </c>
      <c r="H15" s="3189"/>
      <c r="I15" s="3190"/>
    </row>
    <row r="16" spans="1:9" ht="15" customHeight="1" x14ac:dyDescent="0.15">
      <c r="A16" s="3205"/>
      <c r="B16" s="3206"/>
      <c r="C16" s="3207"/>
      <c r="D16" s="3208" t="s">
        <v>235</v>
      </c>
      <c r="E16" s="3209"/>
      <c r="F16" s="3210"/>
      <c r="G16" s="3206"/>
      <c r="H16" s="3206"/>
      <c r="I16" s="3207"/>
    </row>
    <row r="17" spans="1:9" ht="15" customHeight="1" x14ac:dyDescent="0.15">
      <c r="A17" s="3205"/>
      <c r="B17" s="3206"/>
      <c r="C17" s="3207"/>
      <c r="D17" s="3201" t="s">
        <v>237</v>
      </c>
      <c r="E17" s="3189"/>
      <c r="F17" s="3190"/>
      <c r="G17" s="3206"/>
      <c r="H17" s="3206"/>
      <c r="I17" s="3207"/>
    </row>
    <row r="18" spans="1:9" ht="15" customHeight="1" x14ac:dyDescent="0.15">
      <c r="A18" s="3201" t="s">
        <v>241</v>
      </c>
      <c r="B18" s="3189"/>
      <c r="C18" s="3190"/>
      <c r="D18" s="3202" t="s">
        <v>233</v>
      </c>
      <c r="E18" s="3203"/>
      <c r="F18" s="3204"/>
      <c r="G18" s="3189" t="s">
        <v>239</v>
      </c>
      <c r="H18" s="3189"/>
      <c r="I18" s="3190"/>
    </row>
    <row r="19" spans="1:9" ht="15" customHeight="1" x14ac:dyDescent="0.15">
      <c r="A19" s="3205"/>
      <c r="B19" s="3206"/>
      <c r="C19" s="3207"/>
      <c r="D19" s="3202" t="s">
        <v>240</v>
      </c>
      <c r="E19" s="3203"/>
      <c r="F19" s="3204"/>
      <c r="G19" s="3206" t="s">
        <v>255</v>
      </c>
      <c r="H19" s="3206"/>
      <c r="I19" s="3207"/>
    </row>
    <row r="20" spans="1:9" ht="15" customHeight="1" x14ac:dyDescent="0.15">
      <c r="A20" s="3205"/>
      <c r="B20" s="3206"/>
      <c r="C20" s="3207"/>
      <c r="D20" s="3201" t="s">
        <v>237</v>
      </c>
      <c r="E20" s="3189"/>
      <c r="F20" s="3190"/>
      <c r="G20" s="3206"/>
      <c r="H20" s="3206"/>
      <c r="I20" s="3207"/>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211" t="s">
        <v>165</v>
      </c>
      <c r="B30" s="3212"/>
      <c r="C30" s="3212"/>
      <c r="D30" s="3213"/>
      <c r="E30" s="3211" t="s">
        <v>243</v>
      </c>
      <c r="F30" s="3212"/>
      <c r="G30" s="3212"/>
      <c r="H30" s="3212"/>
      <c r="I30" s="3213"/>
    </row>
    <row r="31" spans="1:9" ht="15" customHeight="1" x14ac:dyDescent="0.15">
      <c r="A31" s="3214"/>
      <c r="B31" s="3215"/>
      <c r="C31" s="3215"/>
      <c r="D31" s="3216"/>
      <c r="E31" s="3214"/>
      <c r="F31" s="3215"/>
      <c r="G31" s="3215"/>
      <c r="H31" s="3215"/>
      <c r="I31" s="3216"/>
    </row>
    <row r="32" spans="1:9" ht="15" customHeight="1" x14ac:dyDescent="0.15">
      <c r="A32" s="3214"/>
      <c r="B32" s="3215"/>
      <c r="C32" s="3215"/>
      <c r="D32" s="3216"/>
      <c r="E32" s="3214"/>
      <c r="F32" s="3215"/>
      <c r="G32" s="3215"/>
      <c r="H32" s="3215"/>
      <c r="I32" s="3216"/>
    </row>
    <row r="33" spans="1:9" ht="15" customHeight="1" x14ac:dyDescent="0.15">
      <c r="A33" s="3214"/>
      <c r="B33" s="3215"/>
      <c r="C33" s="3215"/>
      <c r="D33" s="3216"/>
      <c r="E33" s="3214"/>
      <c r="F33" s="3215"/>
      <c r="G33" s="3215"/>
      <c r="H33" s="3215"/>
      <c r="I33" s="3216"/>
    </row>
    <row r="34" spans="1:9" ht="15" customHeight="1" x14ac:dyDescent="0.15">
      <c r="A34" s="3214"/>
      <c r="B34" s="3215"/>
      <c r="C34" s="3215"/>
      <c r="D34" s="3216"/>
      <c r="E34" s="3214"/>
      <c r="F34" s="3215"/>
      <c r="G34" s="3215"/>
      <c r="H34" s="3215"/>
      <c r="I34" s="3216"/>
    </row>
    <row r="35" spans="1:9" ht="15" customHeight="1" x14ac:dyDescent="0.15">
      <c r="A35" s="3214"/>
      <c r="B35" s="3215"/>
      <c r="C35" s="3215"/>
      <c r="D35" s="3216"/>
      <c r="E35" s="3214"/>
      <c r="F35" s="3215"/>
      <c r="G35" s="3215"/>
      <c r="H35" s="3215"/>
      <c r="I35" s="3216"/>
    </row>
    <row r="36" spans="1:9" ht="15" customHeight="1" x14ac:dyDescent="0.15">
      <c r="A36" s="3217"/>
      <c r="B36" s="3218"/>
      <c r="C36" s="3218"/>
      <c r="D36" s="3219"/>
      <c r="E36" s="3217"/>
      <c r="F36" s="3218"/>
      <c r="G36" s="3218"/>
      <c r="H36" s="3218"/>
      <c r="I36" s="3219"/>
    </row>
    <row r="37" spans="1:9" ht="15" customHeight="1" x14ac:dyDescent="0.15">
      <c r="A37" s="3193" t="s">
        <v>256</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5" right="0.25" top="0.75" bottom="0.75" header="0.3" footer="0.3"/>
  <pageSetup paperSize="9" orientation="portrait" horizontalDpi="4294967293" verticalDpi="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8">
    <tabColor theme="4" tint="0.59999389629810485"/>
  </sheetPr>
  <dimension ref="A1:I45"/>
  <sheetViews>
    <sheetView view="pageBreakPreview" zoomScaleNormal="100" zoomScaleSheetLayoutView="100" workbookViewId="0"/>
  </sheetViews>
  <sheetFormatPr defaultRowHeight="13.5" x14ac:dyDescent="0.15"/>
  <cols>
    <col min="1" max="9" width="9.625" style="56" customWidth="1"/>
    <col min="10" max="10" width="3.375" style="56" customWidth="1"/>
    <col min="11" max="256" width="9" style="56"/>
    <col min="257" max="265" width="9.625" style="56" customWidth="1"/>
    <col min="266" max="266" width="3.375" style="56" customWidth="1"/>
    <col min="267" max="512" width="9" style="56"/>
    <col min="513" max="521" width="9.625" style="56" customWidth="1"/>
    <col min="522" max="522" width="3.375" style="56" customWidth="1"/>
    <col min="523" max="768" width="9" style="56"/>
    <col min="769" max="777" width="9.625" style="56" customWidth="1"/>
    <col min="778" max="778" width="3.375" style="56" customWidth="1"/>
    <col min="779" max="1024" width="9" style="56"/>
    <col min="1025" max="1033" width="9.625" style="56" customWidth="1"/>
    <col min="1034" max="1034" width="3.375" style="56" customWidth="1"/>
    <col min="1035" max="1280" width="9" style="56"/>
    <col min="1281" max="1289" width="9.625" style="56" customWidth="1"/>
    <col min="1290" max="1290" width="3.375" style="56" customWidth="1"/>
    <col min="1291" max="1536" width="9" style="56"/>
    <col min="1537" max="1545" width="9.625" style="56" customWidth="1"/>
    <col min="1546" max="1546" width="3.375" style="56" customWidth="1"/>
    <col min="1547" max="1792" width="9" style="56"/>
    <col min="1793" max="1801" width="9.625" style="56" customWidth="1"/>
    <col min="1802" max="1802" width="3.375" style="56" customWidth="1"/>
    <col min="1803" max="2048" width="9" style="56"/>
    <col min="2049" max="2057" width="9.625" style="56" customWidth="1"/>
    <col min="2058" max="2058" width="3.375" style="56" customWidth="1"/>
    <col min="2059" max="2304" width="9" style="56"/>
    <col min="2305" max="2313" width="9.625" style="56" customWidth="1"/>
    <col min="2314" max="2314" width="3.375" style="56" customWidth="1"/>
    <col min="2315" max="2560" width="9" style="56"/>
    <col min="2561" max="2569" width="9.625" style="56" customWidth="1"/>
    <col min="2570" max="2570" width="3.375" style="56" customWidth="1"/>
    <col min="2571" max="2816" width="9" style="56"/>
    <col min="2817" max="2825" width="9.625" style="56" customWidth="1"/>
    <col min="2826" max="2826" width="3.375" style="56" customWidth="1"/>
    <col min="2827" max="3072" width="9" style="56"/>
    <col min="3073" max="3081" width="9.625" style="56" customWidth="1"/>
    <col min="3082" max="3082" width="3.375" style="56" customWidth="1"/>
    <col min="3083" max="3328" width="9" style="56"/>
    <col min="3329" max="3337" width="9.625" style="56" customWidth="1"/>
    <col min="3338" max="3338" width="3.375" style="56" customWidth="1"/>
    <col min="3339" max="3584" width="9" style="56"/>
    <col min="3585" max="3593" width="9.625" style="56" customWidth="1"/>
    <col min="3594" max="3594" width="3.375" style="56" customWidth="1"/>
    <col min="3595" max="3840" width="9" style="56"/>
    <col min="3841" max="3849" width="9.625" style="56" customWidth="1"/>
    <col min="3850" max="3850" width="3.375" style="56" customWidth="1"/>
    <col min="3851" max="4096" width="9" style="56"/>
    <col min="4097" max="4105" width="9.625" style="56" customWidth="1"/>
    <col min="4106" max="4106" width="3.375" style="56" customWidth="1"/>
    <col min="4107" max="4352" width="9" style="56"/>
    <col min="4353" max="4361" width="9.625" style="56" customWidth="1"/>
    <col min="4362" max="4362" width="3.375" style="56" customWidth="1"/>
    <col min="4363" max="4608" width="9" style="56"/>
    <col min="4609" max="4617" width="9.625" style="56" customWidth="1"/>
    <col min="4618" max="4618" width="3.375" style="56" customWidth="1"/>
    <col min="4619" max="4864" width="9" style="56"/>
    <col min="4865" max="4873" width="9.625" style="56" customWidth="1"/>
    <col min="4874" max="4874" width="3.375" style="56" customWidth="1"/>
    <col min="4875" max="5120" width="9" style="56"/>
    <col min="5121" max="5129" width="9.625" style="56" customWidth="1"/>
    <col min="5130" max="5130" width="3.375" style="56" customWidth="1"/>
    <col min="5131" max="5376" width="9" style="56"/>
    <col min="5377" max="5385" width="9.625" style="56" customWidth="1"/>
    <col min="5386" max="5386" width="3.375" style="56" customWidth="1"/>
    <col min="5387" max="5632" width="9" style="56"/>
    <col min="5633" max="5641" width="9.625" style="56" customWidth="1"/>
    <col min="5642" max="5642" width="3.375" style="56" customWidth="1"/>
    <col min="5643" max="5888" width="9" style="56"/>
    <col min="5889" max="5897" width="9.625" style="56" customWidth="1"/>
    <col min="5898" max="5898" width="3.375" style="56" customWidth="1"/>
    <col min="5899" max="6144" width="9" style="56"/>
    <col min="6145" max="6153" width="9.625" style="56" customWidth="1"/>
    <col min="6154" max="6154" width="3.375" style="56" customWidth="1"/>
    <col min="6155" max="6400" width="9" style="56"/>
    <col min="6401" max="6409" width="9.625" style="56" customWidth="1"/>
    <col min="6410" max="6410" width="3.375" style="56" customWidth="1"/>
    <col min="6411" max="6656" width="9" style="56"/>
    <col min="6657" max="6665" width="9.625" style="56" customWidth="1"/>
    <col min="6666" max="6666" width="3.375" style="56" customWidth="1"/>
    <col min="6667" max="6912" width="9" style="56"/>
    <col min="6913" max="6921" width="9.625" style="56" customWidth="1"/>
    <col min="6922" max="6922" width="3.375" style="56" customWidth="1"/>
    <col min="6923" max="7168" width="9" style="56"/>
    <col min="7169" max="7177" width="9.625" style="56" customWidth="1"/>
    <col min="7178" max="7178" width="3.375" style="56" customWidth="1"/>
    <col min="7179" max="7424" width="9" style="56"/>
    <col min="7425" max="7433" width="9.625" style="56" customWidth="1"/>
    <col min="7434" max="7434" width="3.375" style="56" customWidth="1"/>
    <col min="7435" max="7680" width="9" style="56"/>
    <col min="7681" max="7689" width="9.625" style="56" customWidth="1"/>
    <col min="7690" max="7690" width="3.375" style="56" customWidth="1"/>
    <col min="7691" max="7936" width="9" style="56"/>
    <col min="7937" max="7945" width="9.625" style="56" customWidth="1"/>
    <col min="7946" max="7946" width="3.375" style="56" customWidth="1"/>
    <col min="7947" max="8192" width="9" style="56"/>
    <col min="8193" max="8201" width="9.625" style="56" customWidth="1"/>
    <col min="8202" max="8202" width="3.375" style="56" customWidth="1"/>
    <col min="8203" max="8448" width="9" style="56"/>
    <col min="8449" max="8457" width="9.625" style="56" customWidth="1"/>
    <col min="8458" max="8458" width="3.375" style="56" customWidth="1"/>
    <col min="8459" max="8704" width="9" style="56"/>
    <col min="8705" max="8713" width="9.625" style="56" customWidth="1"/>
    <col min="8714" max="8714" width="3.375" style="56" customWidth="1"/>
    <col min="8715" max="8960" width="9" style="56"/>
    <col min="8961" max="8969" width="9.625" style="56" customWidth="1"/>
    <col min="8970" max="8970" width="3.375" style="56" customWidth="1"/>
    <col min="8971" max="9216" width="9" style="56"/>
    <col min="9217" max="9225" width="9.625" style="56" customWidth="1"/>
    <col min="9226" max="9226" width="3.375" style="56" customWidth="1"/>
    <col min="9227" max="9472" width="9" style="56"/>
    <col min="9473" max="9481" width="9.625" style="56" customWidth="1"/>
    <col min="9482" max="9482" width="3.375" style="56" customWidth="1"/>
    <col min="9483" max="9728" width="9" style="56"/>
    <col min="9729" max="9737" width="9.625" style="56" customWidth="1"/>
    <col min="9738" max="9738" width="3.375" style="56" customWidth="1"/>
    <col min="9739" max="9984" width="9" style="56"/>
    <col min="9985" max="9993" width="9.625" style="56" customWidth="1"/>
    <col min="9994" max="9994" width="3.375" style="56" customWidth="1"/>
    <col min="9995" max="10240" width="9" style="56"/>
    <col min="10241" max="10249" width="9.625" style="56" customWidth="1"/>
    <col min="10250" max="10250" width="3.375" style="56" customWidth="1"/>
    <col min="10251" max="10496" width="9" style="56"/>
    <col min="10497" max="10505" width="9.625" style="56" customWidth="1"/>
    <col min="10506" max="10506" width="3.375" style="56" customWidth="1"/>
    <col min="10507" max="10752" width="9" style="56"/>
    <col min="10753" max="10761" width="9.625" style="56" customWidth="1"/>
    <col min="10762" max="10762" width="3.375" style="56" customWidth="1"/>
    <col min="10763" max="11008" width="9" style="56"/>
    <col min="11009" max="11017" width="9.625" style="56" customWidth="1"/>
    <col min="11018" max="11018" width="3.375" style="56" customWidth="1"/>
    <col min="11019" max="11264" width="9" style="56"/>
    <col min="11265" max="11273" width="9.625" style="56" customWidth="1"/>
    <col min="11274" max="11274" width="3.375" style="56" customWidth="1"/>
    <col min="11275" max="11520" width="9" style="56"/>
    <col min="11521" max="11529" width="9.625" style="56" customWidth="1"/>
    <col min="11530" max="11530" width="3.375" style="56" customWidth="1"/>
    <col min="11531" max="11776" width="9" style="56"/>
    <col min="11777" max="11785" width="9.625" style="56" customWidth="1"/>
    <col min="11786" max="11786" width="3.375" style="56" customWidth="1"/>
    <col min="11787" max="12032" width="9" style="56"/>
    <col min="12033" max="12041" width="9.625" style="56" customWidth="1"/>
    <col min="12042" max="12042" width="3.375" style="56" customWidth="1"/>
    <col min="12043" max="12288" width="9" style="56"/>
    <col min="12289" max="12297" width="9.625" style="56" customWidth="1"/>
    <col min="12298" max="12298" width="3.375" style="56" customWidth="1"/>
    <col min="12299" max="12544" width="9" style="56"/>
    <col min="12545" max="12553" width="9.625" style="56" customWidth="1"/>
    <col min="12554" max="12554" width="3.375" style="56" customWidth="1"/>
    <col min="12555" max="12800" width="9" style="56"/>
    <col min="12801" max="12809" width="9.625" style="56" customWidth="1"/>
    <col min="12810" max="12810" width="3.375" style="56" customWidth="1"/>
    <col min="12811" max="13056" width="9" style="56"/>
    <col min="13057" max="13065" width="9.625" style="56" customWidth="1"/>
    <col min="13066" max="13066" width="3.375" style="56" customWidth="1"/>
    <col min="13067" max="13312" width="9" style="56"/>
    <col min="13313" max="13321" width="9.625" style="56" customWidth="1"/>
    <col min="13322" max="13322" width="3.375" style="56" customWidth="1"/>
    <col min="13323" max="13568" width="9" style="56"/>
    <col min="13569" max="13577" width="9.625" style="56" customWidth="1"/>
    <col min="13578" max="13578" width="3.375" style="56" customWidth="1"/>
    <col min="13579" max="13824" width="9" style="56"/>
    <col min="13825" max="13833" width="9.625" style="56" customWidth="1"/>
    <col min="13834" max="13834" width="3.375" style="56" customWidth="1"/>
    <col min="13835" max="14080" width="9" style="56"/>
    <col min="14081" max="14089" width="9.625" style="56" customWidth="1"/>
    <col min="14090" max="14090" width="3.375" style="56" customWidth="1"/>
    <col min="14091" max="14336" width="9" style="56"/>
    <col min="14337" max="14345" width="9.625" style="56" customWidth="1"/>
    <col min="14346" max="14346" width="3.375" style="56" customWidth="1"/>
    <col min="14347" max="14592" width="9" style="56"/>
    <col min="14593" max="14601" width="9.625" style="56" customWidth="1"/>
    <col min="14602" max="14602" width="3.375" style="56" customWidth="1"/>
    <col min="14603" max="14848" width="9" style="56"/>
    <col min="14849" max="14857" width="9.625" style="56" customWidth="1"/>
    <col min="14858" max="14858" width="3.375" style="56" customWidth="1"/>
    <col min="14859" max="15104" width="9" style="56"/>
    <col min="15105" max="15113" width="9.625" style="56" customWidth="1"/>
    <col min="15114" max="15114" width="3.375" style="56" customWidth="1"/>
    <col min="15115" max="15360" width="9" style="56"/>
    <col min="15361" max="15369" width="9.625" style="56" customWidth="1"/>
    <col min="15370" max="15370" width="3.375" style="56" customWidth="1"/>
    <col min="15371" max="15616" width="9" style="56"/>
    <col min="15617" max="15625" width="9.625" style="56" customWidth="1"/>
    <col min="15626" max="15626" width="3.375" style="56" customWidth="1"/>
    <col min="15627" max="15872" width="9" style="56"/>
    <col min="15873" max="15881" width="9.625" style="56" customWidth="1"/>
    <col min="15882" max="15882" width="3.375" style="56" customWidth="1"/>
    <col min="15883" max="16128" width="9" style="56"/>
    <col min="16129" max="16137" width="9.625" style="56" customWidth="1"/>
    <col min="16138" max="16138" width="3.375" style="56" customWidth="1"/>
    <col min="16139" max="16384" width="9" style="56"/>
  </cols>
  <sheetData>
    <row r="1" spans="1:9" ht="17.25" x14ac:dyDescent="0.2">
      <c r="A1" s="55" t="s">
        <v>257</v>
      </c>
    </row>
    <row r="2" spans="1:9" ht="17.25" x14ac:dyDescent="0.2">
      <c r="A2" s="55"/>
      <c r="C2" s="3221" t="s">
        <v>258</v>
      </c>
      <c r="D2" s="3221"/>
      <c r="E2" s="3221"/>
      <c r="F2" s="3221"/>
      <c r="G2" s="3221"/>
    </row>
    <row r="4" spans="1:9" ht="15" customHeight="1" x14ac:dyDescent="0.15">
      <c r="A4" s="3139" t="s">
        <v>67</v>
      </c>
      <c r="B4" s="3140"/>
      <c r="C4" s="3141"/>
      <c r="D4" s="3142"/>
      <c r="E4" s="3142"/>
      <c r="F4" s="3142"/>
      <c r="G4" s="3142"/>
      <c r="H4" s="3142"/>
      <c r="I4" s="3143"/>
    </row>
    <row r="5" spans="1:9" ht="15" customHeight="1" x14ac:dyDescent="0.15">
      <c r="A5" s="57" t="s">
        <v>249</v>
      </c>
      <c r="B5" s="3144"/>
      <c r="C5" s="3144"/>
      <c r="D5" s="3144"/>
      <c r="E5" s="3145"/>
      <c r="F5" s="3146" t="s">
        <v>207</v>
      </c>
      <c r="G5" s="3147" t="s">
        <v>208</v>
      </c>
      <c r="H5" s="3148"/>
      <c r="I5" s="3149"/>
    </row>
    <row r="6" spans="1:9" ht="15" customHeight="1" x14ac:dyDescent="0.15">
      <c r="A6" s="3150" t="s">
        <v>79</v>
      </c>
      <c r="B6" s="3152"/>
      <c r="C6" s="3152"/>
      <c r="D6" s="3152"/>
      <c r="E6" s="3153"/>
      <c r="F6" s="3146"/>
      <c r="G6" s="3147"/>
      <c r="H6" s="3148"/>
      <c r="I6" s="3149"/>
    </row>
    <row r="7" spans="1:9" ht="15" customHeight="1" x14ac:dyDescent="0.15">
      <c r="A7" s="3151"/>
      <c r="B7" s="3154"/>
      <c r="C7" s="3154"/>
      <c r="D7" s="3154"/>
      <c r="E7" s="3155"/>
      <c r="F7" s="3146"/>
      <c r="G7" s="3147"/>
      <c r="H7" s="3148"/>
      <c r="I7" s="3149"/>
    </row>
    <row r="8" spans="1:9" ht="15" customHeight="1" x14ac:dyDescent="0.15">
      <c r="A8" s="3156" t="s">
        <v>72</v>
      </c>
      <c r="B8" s="3158" t="s">
        <v>209</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41"/>
      <c r="C10" s="3142"/>
      <c r="D10" s="3142"/>
      <c r="E10" s="3142"/>
      <c r="F10" s="3142"/>
      <c r="G10" s="3142"/>
      <c r="H10" s="3142"/>
      <c r="I10" s="3143"/>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64"/>
      <c r="B13" s="3144"/>
      <c r="C13" s="3145"/>
      <c r="D13" s="3164"/>
      <c r="E13" s="3144"/>
      <c r="F13" s="3145"/>
      <c r="G13" s="3144"/>
      <c r="H13" s="3144"/>
      <c r="I13" s="3145"/>
    </row>
    <row r="14" spans="1:9" ht="15" customHeight="1" x14ac:dyDescent="0.15">
      <c r="A14" s="3165"/>
      <c r="B14" s="3166"/>
      <c r="C14" s="3167"/>
      <c r="D14" s="3165"/>
      <c r="E14" s="3166"/>
      <c r="F14" s="3167"/>
      <c r="G14" s="3166"/>
      <c r="H14" s="3166"/>
      <c r="I14" s="3167"/>
    </row>
    <row r="15" spans="1:9" ht="15" customHeight="1" x14ac:dyDescent="0.15">
      <c r="A15" s="3168"/>
      <c r="B15" s="3152"/>
      <c r="C15" s="3153"/>
      <c r="D15" s="3168"/>
      <c r="E15" s="3152"/>
      <c r="F15" s="3153"/>
      <c r="G15" s="3152"/>
      <c r="H15" s="3152"/>
      <c r="I15" s="3153"/>
    </row>
    <row r="16" spans="1:9" ht="15" customHeight="1" x14ac:dyDescent="0.15">
      <c r="A16" s="3169"/>
      <c r="B16" s="3170"/>
      <c r="C16" s="3171"/>
      <c r="D16" s="3169"/>
      <c r="E16" s="3170"/>
      <c r="F16" s="3171"/>
      <c r="G16" s="3170"/>
      <c r="H16" s="3170"/>
      <c r="I16" s="3171"/>
    </row>
    <row r="17" spans="1:9" ht="15" customHeight="1" x14ac:dyDescent="0.15">
      <c r="A17" s="3169"/>
      <c r="B17" s="3170"/>
      <c r="C17" s="3171"/>
      <c r="D17" s="3169"/>
      <c r="E17" s="3170"/>
      <c r="F17" s="3171"/>
      <c r="G17" s="3170"/>
      <c r="H17" s="3170"/>
      <c r="I17" s="3171"/>
    </row>
    <row r="18" spans="1:9" ht="15" customHeight="1" x14ac:dyDescent="0.15">
      <c r="A18" s="3169"/>
      <c r="B18" s="3170"/>
      <c r="C18" s="3171"/>
      <c r="D18" s="3169"/>
      <c r="E18" s="3170"/>
      <c r="F18" s="3171"/>
      <c r="G18" s="3170"/>
      <c r="H18" s="3170"/>
      <c r="I18" s="3171"/>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217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9">
    <tabColor theme="4" tint="0.59999389629810485"/>
  </sheetPr>
  <dimension ref="A1:I45"/>
  <sheetViews>
    <sheetView view="pageBreakPreview" zoomScaleNormal="100" workbookViewId="0">
      <selection activeCell="O40" sqref="O40"/>
    </sheetView>
  </sheetViews>
  <sheetFormatPr defaultColWidth="9" defaultRowHeight="13.5" x14ac:dyDescent="0.15"/>
  <cols>
    <col min="1" max="9" width="9.625" style="56" customWidth="1"/>
    <col min="10" max="10" width="3.375" style="56" customWidth="1"/>
    <col min="11" max="16384" width="9" style="56"/>
  </cols>
  <sheetData>
    <row r="1" spans="1:9" ht="17.25" x14ac:dyDescent="0.2">
      <c r="A1" s="55" t="s">
        <v>1486</v>
      </c>
    </row>
    <row r="2" spans="1:9" ht="17.25" x14ac:dyDescent="0.2">
      <c r="A2" s="55"/>
      <c r="C2" s="3221" t="s">
        <v>258</v>
      </c>
      <c r="D2" s="3221"/>
      <c r="E2" s="3221"/>
      <c r="F2" s="3221"/>
      <c r="G2" s="3221"/>
    </row>
    <row r="4" spans="1:9" ht="15" customHeight="1" x14ac:dyDescent="0.15">
      <c r="A4" s="3139" t="s">
        <v>67</v>
      </c>
      <c r="B4" s="3140"/>
      <c r="C4" s="3184" t="s">
        <v>248</v>
      </c>
      <c r="D4" s="3185"/>
      <c r="E4" s="3185"/>
      <c r="F4" s="3185"/>
      <c r="G4" s="3185"/>
      <c r="H4" s="3185"/>
      <c r="I4" s="3186"/>
    </row>
    <row r="5" spans="1:9" ht="15" customHeight="1" x14ac:dyDescent="0.15">
      <c r="A5" s="57" t="s">
        <v>249</v>
      </c>
      <c r="B5" s="3187" t="s">
        <v>259</v>
      </c>
      <c r="C5" s="3187"/>
      <c r="D5" s="3187"/>
      <c r="E5" s="3188"/>
      <c r="F5" s="3146" t="s">
        <v>207</v>
      </c>
      <c r="G5" s="3147" t="s">
        <v>224</v>
      </c>
      <c r="H5" s="3148"/>
      <c r="I5" s="3149"/>
    </row>
    <row r="6" spans="1:9" ht="15" customHeight="1" x14ac:dyDescent="0.15">
      <c r="A6" s="3150" t="s">
        <v>79</v>
      </c>
      <c r="B6" s="3189" t="s">
        <v>260</v>
      </c>
      <c r="C6" s="3189"/>
      <c r="D6" s="3189"/>
      <c r="E6" s="3190"/>
      <c r="F6" s="3146"/>
      <c r="G6" s="3147"/>
      <c r="H6" s="3148"/>
      <c r="I6" s="3149"/>
    </row>
    <row r="7" spans="1:9" ht="15" customHeight="1" x14ac:dyDescent="0.15">
      <c r="A7" s="3151"/>
      <c r="B7" s="3191"/>
      <c r="C7" s="3191"/>
      <c r="D7" s="3191"/>
      <c r="E7" s="3192"/>
      <c r="F7" s="3146"/>
      <c r="G7" s="3147"/>
      <c r="H7" s="3148"/>
      <c r="I7" s="3149"/>
    </row>
    <row r="8" spans="1:9" ht="15" customHeight="1" x14ac:dyDescent="0.15">
      <c r="A8" s="3156" t="s">
        <v>72</v>
      </c>
      <c r="B8" s="3193" t="s">
        <v>261</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84" t="s">
        <v>262</v>
      </c>
      <c r="C10" s="3185"/>
      <c r="D10" s="3185"/>
      <c r="E10" s="3185"/>
      <c r="F10" s="3185"/>
      <c r="G10" s="3185"/>
      <c r="H10" s="3185"/>
      <c r="I10" s="3186"/>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201" t="s">
        <v>263</v>
      </c>
      <c r="B13" s="3189"/>
      <c r="C13" s="3190"/>
      <c r="D13" s="3202" t="s">
        <v>264</v>
      </c>
      <c r="E13" s="3203"/>
      <c r="F13" s="3204"/>
      <c r="G13" s="3189" t="s">
        <v>265</v>
      </c>
      <c r="H13" s="3189"/>
      <c r="I13" s="3190"/>
    </row>
    <row r="14" spans="1:9" ht="15" customHeight="1" x14ac:dyDescent="0.15">
      <c r="A14" s="3201" t="s">
        <v>241</v>
      </c>
      <c r="B14" s="3189"/>
      <c r="C14" s="3190"/>
      <c r="D14" s="3202" t="s">
        <v>233</v>
      </c>
      <c r="E14" s="3203"/>
      <c r="F14" s="3204"/>
      <c r="G14" s="3189" t="s">
        <v>8</v>
      </c>
      <c r="H14" s="3189"/>
      <c r="I14" s="3190"/>
    </row>
    <row r="15" spans="1:9" ht="15" customHeight="1" x14ac:dyDescent="0.15">
      <c r="A15" s="3205"/>
      <c r="B15" s="3206"/>
      <c r="C15" s="3207"/>
      <c r="D15" s="3202" t="s">
        <v>240</v>
      </c>
      <c r="E15" s="3203"/>
      <c r="F15" s="3204"/>
      <c r="G15" s="3206"/>
      <c r="H15" s="3206"/>
      <c r="I15" s="3207"/>
    </row>
    <row r="16" spans="1:9" ht="15" customHeight="1" x14ac:dyDescent="0.15">
      <c r="A16" s="3201"/>
      <c r="B16" s="3189"/>
      <c r="C16" s="3190"/>
      <c r="D16" s="3201" t="s">
        <v>237</v>
      </c>
      <c r="E16" s="3189"/>
      <c r="F16" s="3190"/>
      <c r="G16" s="3189"/>
      <c r="H16" s="3189"/>
      <c r="I16" s="3190"/>
    </row>
    <row r="17" spans="1:9" ht="15" customHeight="1" x14ac:dyDescent="0.15">
      <c r="A17" s="3205"/>
      <c r="B17" s="3206"/>
      <c r="C17" s="3207"/>
      <c r="D17" s="3208"/>
      <c r="E17" s="3209"/>
      <c r="F17" s="3210"/>
      <c r="G17" s="3206"/>
      <c r="H17" s="3206"/>
      <c r="I17" s="3207"/>
    </row>
    <row r="18" spans="1:9" ht="15" customHeight="1" x14ac:dyDescent="0.15">
      <c r="A18" s="3205"/>
      <c r="B18" s="3206"/>
      <c r="C18" s="3207"/>
      <c r="D18" s="3201"/>
      <c r="E18" s="3189"/>
      <c r="F18" s="3190"/>
      <c r="G18" s="3206"/>
      <c r="H18" s="3206"/>
      <c r="I18" s="3207"/>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217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0">
    <tabColor theme="3" tint="0.59999389629810485"/>
  </sheetPr>
  <dimension ref="A1:I45"/>
  <sheetViews>
    <sheetView view="pageBreakPreview" zoomScaleNormal="100" workbookViewId="0"/>
  </sheetViews>
  <sheetFormatPr defaultRowHeight="13.5" x14ac:dyDescent="0.15"/>
  <cols>
    <col min="1" max="9" width="9.625" style="56" customWidth="1"/>
    <col min="10" max="10" width="3" style="56" customWidth="1"/>
    <col min="11" max="256" width="9" style="56"/>
    <col min="257" max="265" width="9.625" style="56" customWidth="1"/>
    <col min="266" max="266" width="3" style="56" customWidth="1"/>
    <col min="267" max="512" width="9" style="56"/>
    <col min="513" max="521" width="9.625" style="56" customWidth="1"/>
    <col min="522" max="522" width="3" style="56" customWidth="1"/>
    <col min="523" max="768" width="9" style="56"/>
    <col min="769" max="777" width="9.625" style="56" customWidth="1"/>
    <col min="778" max="778" width="3" style="56" customWidth="1"/>
    <col min="779" max="1024" width="9" style="56"/>
    <col min="1025" max="1033" width="9.625" style="56" customWidth="1"/>
    <col min="1034" max="1034" width="3" style="56" customWidth="1"/>
    <col min="1035" max="1280" width="9" style="56"/>
    <col min="1281" max="1289" width="9.625" style="56" customWidth="1"/>
    <col min="1290" max="1290" width="3" style="56" customWidth="1"/>
    <col min="1291" max="1536" width="9" style="56"/>
    <col min="1537" max="1545" width="9.625" style="56" customWidth="1"/>
    <col min="1546" max="1546" width="3" style="56" customWidth="1"/>
    <col min="1547" max="1792" width="9" style="56"/>
    <col min="1793" max="1801" width="9.625" style="56" customWidth="1"/>
    <col min="1802" max="1802" width="3" style="56" customWidth="1"/>
    <col min="1803" max="2048" width="9" style="56"/>
    <col min="2049" max="2057" width="9.625" style="56" customWidth="1"/>
    <col min="2058" max="2058" width="3" style="56" customWidth="1"/>
    <col min="2059" max="2304" width="9" style="56"/>
    <col min="2305" max="2313" width="9.625" style="56" customWidth="1"/>
    <col min="2314" max="2314" width="3" style="56" customWidth="1"/>
    <col min="2315" max="2560" width="9" style="56"/>
    <col min="2561" max="2569" width="9.625" style="56" customWidth="1"/>
    <col min="2570" max="2570" width="3" style="56" customWidth="1"/>
    <col min="2571" max="2816" width="9" style="56"/>
    <col min="2817" max="2825" width="9.625" style="56" customWidth="1"/>
    <col min="2826" max="2826" width="3" style="56" customWidth="1"/>
    <col min="2827" max="3072" width="9" style="56"/>
    <col min="3073" max="3081" width="9.625" style="56" customWidth="1"/>
    <col min="3082" max="3082" width="3" style="56" customWidth="1"/>
    <col min="3083" max="3328" width="9" style="56"/>
    <col min="3329" max="3337" width="9.625" style="56" customWidth="1"/>
    <col min="3338" max="3338" width="3" style="56" customWidth="1"/>
    <col min="3339" max="3584" width="9" style="56"/>
    <col min="3585" max="3593" width="9.625" style="56" customWidth="1"/>
    <col min="3594" max="3594" width="3" style="56" customWidth="1"/>
    <col min="3595" max="3840" width="9" style="56"/>
    <col min="3841" max="3849" width="9.625" style="56" customWidth="1"/>
    <col min="3850" max="3850" width="3" style="56" customWidth="1"/>
    <col min="3851" max="4096" width="9" style="56"/>
    <col min="4097" max="4105" width="9.625" style="56" customWidth="1"/>
    <col min="4106" max="4106" width="3" style="56" customWidth="1"/>
    <col min="4107" max="4352" width="9" style="56"/>
    <col min="4353" max="4361" width="9.625" style="56" customWidth="1"/>
    <col min="4362" max="4362" width="3" style="56" customWidth="1"/>
    <col min="4363" max="4608" width="9" style="56"/>
    <col min="4609" max="4617" width="9.625" style="56" customWidth="1"/>
    <col min="4618" max="4618" width="3" style="56" customWidth="1"/>
    <col min="4619" max="4864" width="9" style="56"/>
    <col min="4865" max="4873" width="9.625" style="56" customWidth="1"/>
    <col min="4874" max="4874" width="3" style="56" customWidth="1"/>
    <col min="4875" max="5120" width="9" style="56"/>
    <col min="5121" max="5129" width="9.625" style="56" customWidth="1"/>
    <col min="5130" max="5130" width="3" style="56" customWidth="1"/>
    <col min="5131" max="5376" width="9" style="56"/>
    <col min="5377" max="5385" width="9.625" style="56" customWidth="1"/>
    <col min="5386" max="5386" width="3" style="56" customWidth="1"/>
    <col min="5387" max="5632" width="9" style="56"/>
    <col min="5633" max="5641" width="9.625" style="56" customWidth="1"/>
    <col min="5642" max="5642" width="3" style="56" customWidth="1"/>
    <col min="5643" max="5888" width="9" style="56"/>
    <col min="5889" max="5897" width="9.625" style="56" customWidth="1"/>
    <col min="5898" max="5898" width="3" style="56" customWidth="1"/>
    <col min="5899" max="6144" width="9" style="56"/>
    <col min="6145" max="6153" width="9.625" style="56" customWidth="1"/>
    <col min="6154" max="6154" width="3" style="56" customWidth="1"/>
    <col min="6155" max="6400" width="9" style="56"/>
    <col min="6401" max="6409" width="9.625" style="56" customWidth="1"/>
    <col min="6410" max="6410" width="3" style="56" customWidth="1"/>
    <col min="6411" max="6656" width="9" style="56"/>
    <col min="6657" max="6665" width="9.625" style="56" customWidth="1"/>
    <col min="6666" max="6666" width="3" style="56" customWidth="1"/>
    <col min="6667" max="6912" width="9" style="56"/>
    <col min="6913" max="6921" width="9.625" style="56" customWidth="1"/>
    <col min="6922" max="6922" width="3" style="56" customWidth="1"/>
    <col min="6923" max="7168" width="9" style="56"/>
    <col min="7169" max="7177" width="9.625" style="56" customWidth="1"/>
    <col min="7178" max="7178" width="3" style="56" customWidth="1"/>
    <col min="7179" max="7424" width="9" style="56"/>
    <col min="7425" max="7433" width="9.625" style="56" customWidth="1"/>
    <col min="7434" max="7434" width="3" style="56" customWidth="1"/>
    <col min="7435" max="7680" width="9" style="56"/>
    <col min="7681" max="7689" width="9.625" style="56" customWidth="1"/>
    <col min="7690" max="7690" width="3" style="56" customWidth="1"/>
    <col min="7691" max="7936" width="9" style="56"/>
    <col min="7937" max="7945" width="9.625" style="56" customWidth="1"/>
    <col min="7946" max="7946" width="3" style="56" customWidth="1"/>
    <col min="7947" max="8192" width="9" style="56"/>
    <col min="8193" max="8201" width="9.625" style="56" customWidth="1"/>
    <col min="8202" max="8202" width="3" style="56" customWidth="1"/>
    <col min="8203" max="8448" width="9" style="56"/>
    <col min="8449" max="8457" width="9.625" style="56" customWidth="1"/>
    <col min="8458" max="8458" width="3" style="56" customWidth="1"/>
    <col min="8459" max="8704" width="9" style="56"/>
    <col min="8705" max="8713" width="9.625" style="56" customWidth="1"/>
    <col min="8714" max="8714" width="3" style="56" customWidth="1"/>
    <col min="8715" max="8960" width="9" style="56"/>
    <col min="8961" max="8969" width="9.625" style="56" customWidth="1"/>
    <col min="8970" max="8970" width="3" style="56" customWidth="1"/>
    <col min="8971" max="9216" width="9" style="56"/>
    <col min="9217" max="9225" width="9.625" style="56" customWidth="1"/>
    <col min="9226" max="9226" width="3" style="56" customWidth="1"/>
    <col min="9227" max="9472" width="9" style="56"/>
    <col min="9473" max="9481" width="9.625" style="56" customWidth="1"/>
    <col min="9482" max="9482" width="3" style="56" customWidth="1"/>
    <col min="9483" max="9728" width="9" style="56"/>
    <col min="9729" max="9737" width="9.625" style="56" customWidth="1"/>
    <col min="9738" max="9738" width="3" style="56" customWidth="1"/>
    <col min="9739" max="9984" width="9" style="56"/>
    <col min="9985" max="9993" width="9.625" style="56" customWidth="1"/>
    <col min="9994" max="9994" width="3" style="56" customWidth="1"/>
    <col min="9995" max="10240" width="9" style="56"/>
    <col min="10241" max="10249" width="9.625" style="56" customWidth="1"/>
    <col min="10250" max="10250" width="3" style="56" customWidth="1"/>
    <col min="10251" max="10496" width="9" style="56"/>
    <col min="10497" max="10505" width="9.625" style="56" customWidth="1"/>
    <col min="10506" max="10506" width="3" style="56" customWidth="1"/>
    <col min="10507" max="10752" width="9" style="56"/>
    <col min="10753" max="10761" width="9.625" style="56" customWidth="1"/>
    <col min="10762" max="10762" width="3" style="56" customWidth="1"/>
    <col min="10763" max="11008" width="9" style="56"/>
    <col min="11009" max="11017" width="9.625" style="56" customWidth="1"/>
    <col min="11018" max="11018" width="3" style="56" customWidth="1"/>
    <col min="11019" max="11264" width="9" style="56"/>
    <col min="11265" max="11273" width="9.625" style="56" customWidth="1"/>
    <col min="11274" max="11274" width="3" style="56" customWidth="1"/>
    <col min="11275" max="11520" width="9" style="56"/>
    <col min="11521" max="11529" width="9.625" style="56" customWidth="1"/>
    <col min="11530" max="11530" width="3" style="56" customWidth="1"/>
    <col min="11531" max="11776" width="9" style="56"/>
    <col min="11777" max="11785" width="9.625" style="56" customWidth="1"/>
    <col min="11786" max="11786" width="3" style="56" customWidth="1"/>
    <col min="11787" max="12032" width="9" style="56"/>
    <col min="12033" max="12041" width="9.625" style="56" customWidth="1"/>
    <col min="12042" max="12042" width="3" style="56" customWidth="1"/>
    <col min="12043" max="12288" width="9" style="56"/>
    <col min="12289" max="12297" width="9.625" style="56" customWidth="1"/>
    <col min="12298" max="12298" width="3" style="56" customWidth="1"/>
    <col min="12299" max="12544" width="9" style="56"/>
    <col min="12545" max="12553" width="9.625" style="56" customWidth="1"/>
    <col min="12554" max="12554" width="3" style="56" customWidth="1"/>
    <col min="12555" max="12800" width="9" style="56"/>
    <col min="12801" max="12809" width="9.625" style="56" customWidth="1"/>
    <col min="12810" max="12810" width="3" style="56" customWidth="1"/>
    <col min="12811" max="13056" width="9" style="56"/>
    <col min="13057" max="13065" width="9.625" style="56" customWidth="1"/>
    <col min="13066" max="13066" width="3" style="56" customWidth="1"/>
    <col min="13067" max="13312" width="9" style="56"/>
    <col min="13313" max="13321" width="9.625" style="56" customWidth="1"/>
    <col min="13322" max="13322" width="3" style="56" customWidth="1"/>
    <col min="13323" max="13568" width="9" style="56"/>
    <col min="13569" max="13577" width="9.625" style="56" customWidth="1"/>
    <col min="13578" max="13578" width="3" style="56" customWidth="1"/>
    <col min="13579" max="13824" width="9" style="56"/>
    <col min="13825" max="13833" width="9.625" style="56" customWidth="1"/>
    <col min="13834" max="13834" width="3" style="56" customWidth="1"/>
    <col min="13835" max="14080" width="9" style="56"/>
    <col min="14081" max="14089" width="9.625" style="56" customWidth="1"/>
    <col min="14090" max="14090" width="3" style="56" customWidth="1"/>
    <col min="14091" max="14336" width="9" style="56"/>
    <col min="14337" max="14345" width="9.625" style="56" customWidth="1"/>
    <col min="14346" max="14346" width="3" style="56" customWidth="1"/>
    <col min="14347" max="14592" width="9" style="56"/>
    <col min="14593" max="14601" width="9.625" style="56" customWidth="1"/>
    <col min="14602" max="14602" width="3" style="56" customWidth="1"/>
    <col min="14603" max="14848" width="9" style="56"/>
    <col min="14849" max="14857" width="9.625" style="56" customWidth="1"/>
    <col min="14858" max="14858" width="3" style="56" customWidth="1"/>
    <col min="14859" max="15104" width="9" style="56"/>
    <col min="15105" max="15113" width="9.625" style="56" customWidth="1"/>
    <col min="15114" max="15114" width="3" style="56" customWidth="1"/>
    <col min="15115" max="15360" width="9" style="56"/>
    <col min="15361" max="15369" width="9.625" style="56" customWidth="1"/>
    <col min="15370" max="15370" width="3" style="56" customWidth="1"/>
    <col min="15371" max="15616" width="9" style="56"/>
    <col min="15617" max="15625" width="9.625" style="56" customWidth="1"/>
    <col min="15626" max="15626" width="3" style="56" customWidth="1"/>
    <col min="15627" max="15872" width="9" style="56"/>
    <col min="15873" max="15881" width="9.625" style="56" customWidth="1"/>
    <col min="15882" max="15882" width="3" style="56" customWidth="1"/>
    <col min="15883" max="16128" width="9" style="56"/>
    <col min="16129" max="16137" width="9.625" style="56" customWidth="1"/>
    <col min="16138" max="16138" width="3" style="56" customWidth="1"/>
    <col min="16139" max="16384" width="9" style="56"/>
  </cols>
  <sheetData>
    <row r="1" spans="1:9" ht="17.25" x14ac:dyDescent="0.2">
      <c r="A1" s="55" t="s">
        <v>257</v>
      </c>
    </row>
    <row r="2" spans="1:9" ht="17.25" x14ac:dyDescent="0.2">
      <c r="A2" s="60"/>
      <c r="C2" s="3221" t="s">
        <v>266</v>
      </c>
      <c r="D2" s="3221"/>
      <c r="E2" s="3221"/>
      <c r="F2" s="3221"/>
      <c r="G2" s="3221"/>
    </row>
    <row r="4" spans="1:9" ht="15" customHeight="1" x14ac:dyDescent="0.15">
      <c r="A4" s="3139" t="s">
        <v>67</v>
      </c>
      <c r="B4" s="3140"/>
      <c r="C4" s="3141"/>
      <c r="D4" s="3142"/>
      <c r="E4" s="3142"/>
      <c r="F4" s="3142"/>
      <c r="G4" s="3142"/>
      <c r="H4" s="3142"/>
      <c r="I4" s="3143"/>
    </row>
    <row r="5" spans="1:9" ht="15" customHeight="1" x14ac:dyDescent="0.15">
      <c r="A5" s="57" t="s">
        <v>249</v>
      </c>
      <c r="B5" s="3144"/>
      <c r="C5" s="3144"/>
      <c r="D5" s="3144"/>
      <c r="E5" s="3145"/>
      <c r="F5" s="3146" t="s">
        <v>207</v>
      </c>
      <c r="G5" s="3147" t="s">
        <v>208</v>
      </c>
      <c r="H5" s="3148"/>
      <c r="I5" s="3149"/>
    </row>
    <row r="6" spans="1:9" ht="15" customHeight="1" x14ac:dyDescent="0.15">
      <c r="A6" s="3150" t="s">
        <v>79</v>
      </c>
      <c r="B6" s="3152"/>
      <c r="C6" s="3152"/>
      <c r="D6" s="3152"/>
      <c r="E6" s="3153"/>
      <c r="F6" s="3146"/>
      <c r="G6" s="3147"/>
      <c r="H6" s="3148"/>
      <c r="I6" s="3149"/>
    </row>
    <row r="7" spans="1:9" ht="15" customHeight="1" x14ac:dyDescent="0.15">
      <c r="A7" s="3151"/>
      <c r="B7" s="3154"/>
      <c r="C7" s="3154"/>
      <c r="D7" s="3154"/>
      <c r="E7" s="3155"/>
      <c r="F7" s="3146"/>
      <c r="G7" s="3147"/>
      <c r="H7" s="3148"/>
      <c r="I7" s="3149"/>
    </row>
    <row r="8" spans="1:9" ht="15" customHeight="1" x14ac:dyDescent="0.15">
      <c r="A8" s="3156" t="s">
        <v>72</v>
      </c>
      <c r="B8" s="3158" t="s">
        <v>209</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41"/>
      <c r="C10" s="3142"/>
      <c r="D10" s="3142"/>
      <c r="E10" s="3142"/>
      <c r="F10" s="3142"/>
      <c r="G10" s="3142"/>
      <c r="H10" s="3142"/>
      <c r="I10" s="3143"/>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164"/>
      <c r="B13" s="3144"/>
      <c r="C13" s="3145"/>
      <c r="D13" s="3164"/>
      <c r="E13" s="3144"/>
      <c r="F13" s="3145"/>
      <c r="G13" s="3144"/>
      <c r="H13" s="3144"/>
      <c r="I13" s="3145"/>
    </row>
    <row r="14" spans="1:9" ht="15" customHeight="1" x14ac:dyDescent="0.15">
      <c r="A14" s="3165"/>
      <c r="B14" s="3166"/>
      <c r="C14" s="3167"/>
      <c r="D14" s="3165"/>
      <c r="E14" s="3166"/>
      <c r="F14" s="3167"/>
      <c r="G14" s="3166"/>
      <c r="H14" s="3166"/>
      <c r="I14" s="3167"/>
    </row>
    <row r="15" spans="1:9" ht="15" customHeight="1" x14ac:dyDescent="0.15">
      <c r="A15" s="3168"/>
      <c r="B15" s="3152"/>
      <c r="C15" s="3153"/>
      <c r="D15" s="3168"/>
      <c r="E15" s="3152"/>
      <c r="F15" s="3153"/>
      <c r="G15" s="3152"/>
      <c r="H15" s="3152"/>
      <c r="I15" s="3153"/>
    </row>
    <row r="16" spans="1:9" ht="15" customHeight="1" x14ac:dyDescent="0.15">
      <c r="A16" s="3169"/>
      <c r="B16" s="3170"/>
      <c r="C16" s="3171"/>
      <c r="D16" s="3169"/>
      <c r="E16" s="3170"/>
      <c r="F16" s="3171"/>
      <c r="G16" s="3170"/>
      <c r="H16" s="3170"/>
      <c r="I16" s="3171"/>
    </row>
    <row r="17" spans="1:9" ht="15" customHeight="1" x14ac:dyDescent="0.15">
      <c r="A17" s="3169"/>
      <c r="B17" s="3170"/>
      <c r="C17" s="3171"/>
      <c r="D17" s="3169"/>
      <c r="E17" s="3170"/>
      <c r="F17" s="3171"/>
      <c r="G17" s="3170"/>
      <c r="H17" s="3170"/>
      <c r="I17" s="3171"/>
    </row>
    <row r="18" spans="1:9" ht="15" customHeight="1" x14ac:dyDescent="0.15">
      <c r="A18" s="3169"/>
      <c r="B18" s="3170"/>
      <c r="C18" s="3171"/>
      <c r="D18" s="3169"/>
      <c r="E18" s="3170"/>
      <c r="F18" s="3171"/>
      <c r="G18" s="3170"/>
      <c r="H18" s="3170"/>
      <c r="I18" s="3171"/>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217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rintOptions horizontalCentered="1"/>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1">
    <tabColor theme="3" tint="0.59999389629810485"/>
  </sheetPr>
  <dimension ref="A1:I45"/>
  <sheetViews>
    <sheetView view="pageBreakPreview" zoomScaleNormal="100" workbookViewId="0"/>
  </sheetViews>
  <sheetFormatPr defaultColWidth="9" defaultRowHeight="13.5" x14ac:dyDescent="0.15"/>
  <cols>
    <col min="1" max="9" width="9.625" style="56" customWidth="1"/>
    <col min="10" max="10" width="3" style="56" customWidth="1"/>
    <col min="11" max="16384" width="9" style="56"/>
  </cols>
  <sheetData>
    <row r="1" spans="1:9" ht="17.25" x14ac:dyDescent="0.2">
      <c r="A1" s="55"/>
    </row>
    <row r="2" spans="1:9" ht="17.25" x14ac:dyDescent="0.2">
      <c r="A2" s="55"/>
      <c r="C2" s="3221" t="s">
        <v>266</v>
      </c>
      <c r="D2" s="3221"/>
      <c r="E2" s="3221"/>
      <c r="F2" s="3221"/>
      <c r="G2" s="3221"/>
    </row>
    <row r="4" spans="1:9" ht="15" customHeight="1" x14ac:dyDescent="0.15">
      <c r="A4" s="3139" t="s">
        <v>67</v>
      </c>
      <c r="B4" s="3140"/>
      <c r="C4" s="3184" t="s">
        <v>248</v>
      </c>
      <c r="D4" s="3185"/>
      <c r="E4" s="3185"/>
      <c r="F4" s="3185"/>
      <c r="G4" s="3185"/>
      <c r="H4" s="3185"/>
      <c r="I4" s="3186"/>
    </row>
    <row r="5" spans="1:9" ht="15" customHeight="1" x14ac:dyDescent="0.15">
      <c r="A5" s="57" t="s">
        <v>249</v>
      </c>
      <c r="B5" s="3187" t="s">
        <v>267</v>
      </c>
      <c r="C5" s="3187"/>
      <c r="D5" s="3187"/>
      <c r="E5" s="3188"/>
      <c r="F5" s="3146" t="s">
        <v>207</v>
      </c>
      <c r="G5" s="3147" t="s">
        <v>224</v>
      </c>
      <c r="H5" s="3148"/>
      <c r="I5" s="3149"/>
    </row>
    <row r="6" spans="1:9" ht="15" customHeight="1" x14ac:dyDescent="0.15">
      <c r="A6" s="3150" t="s">
        <v>79</v>
      </c>
      <c r="B6" s="3189" t="s">
        <v>268</v>
      </c>
      <c r="C6" s="3189"/>
      <c r="D6" s="3189"/>
      <c r="E6" s="3190"/>
      <c r="F6" s="3146"/>
      <c r="G6" s="3147"/>
      <c r="H6" s="3148"/>
      <c r="I6" s="3149"/>
    </row>
    <row r="7" spans="1:9" ht="15" customHeight="1" x14ac:dyDescent="0.15">
      <c r="A7" s="3151"/>
      <c r="B7" s="3191"/>
      <c r="C7" s="3191"/>
      <c r="D7" s="3191"/>
      <c r="E7" s="3192"/>
      <c r="F7" s="3146"/>
      <c r="G7" s="3147"/>
      <c r="H7" s="3148"/>
      <c r="I7" s="3149"/>
    </row>
    <row r="8" spans="1:9" ht="15" customHeight="1" x14ac:dyDescent="0.15">
      <c r="A8" s="3156" t="s">
        <v>72</v>
      </c>
      <c r="B8" s="3193" t="s">
        <v>261</v>
      </c>
      <c r="C8" s="3159"/>
      <c r="D8" s="3159"/>
      <c r="E8" s="3159"/>
      <c r="F8" s="3159"/>
      <c r="G8" s="3159"/>
      <c r="H8" s="3159"/>
      <c r="I8" s="3160"/>
    </row>
    <row r="9" spans="1:9" ht="15" customHeight="1" x14ac:dyDescent="0.15">
      <c r="A9" s="3157"/>
      <c r="B9" s="3161"/>
      <c r="C9" s="3162"/>
      <c r="D9" s="3162"/>
      <c r="E9" s="3162"/>
      <c r="F9" s="3162"/>
      <c r="G9" s="3162"/>
      <c r="H9" s="3162"/>
      <c r="I9" s="3163"/>
    </row>
    <row r="10" spans="1:9" ht="15" customHeight="1" x14ac:dyDescent="0.15">
      <c r="A10" s="58" t="s">
        <v>18</v>
      </c>
      <c r="B10" s="3184" t="s">
        <v>227</v>
      </c>
      <c r="C10" s="3185"/>
      <c r="D10" s="3185"/>
      <c r="E10" s="3185"/>
      <c r="F10" s="3185"/>
      <c r="G10" s="3185"/>
      <c r="H10" s="3185"/>
      <c r="I10" s="3186"/>
    </row>
    <row r="11" spans="1:9" ht="15" customHeight="1" x14ac:dyDescent="0.15">
      <c r="A11" s="3141" t="s">
        <v>210</v>
      </c>
      <c r="B11" s="3142"/>
      <c r="C11" s="3142"/>
      <c r="D11" s="3142"/>
      <c r="E11" s="3142"/>
      <c r="F11" s="3142"/>
      <c r="G11" s="3142"/>
      <c r="H11" s="3142"/>
      <c r="I11" s="3143"/>
    </row>
    <row r="12" spans="1:9" ht="15" customHeight="1" x14ac:dyDescent="0.15">
      <c r="A12" s="3141" t="s">
        <v>211</v>
      </c>
      <c r="B12" s="3142"/>
      <c r="C12" s="3143"/>
      <c r="D12" s="3141" t="s">
        <v>212</v>
      </c>
      <c r="E12" s="3142"/>
      <c r="F12" s="3143"/>
      <c r="G12" s="3142" t="s">
        <v>213</v>
      </c>
      <c r="H12" s="3142"/>
      <c r="I12" s="3143"/>
    </row>
    <row r="13" spans="1:9" ht="15" customHeight="1" x14ac:dyDescent="0.15">
      <c r="A13" s="3201" t="s">
        <v>263</v>
      </c>
      <c r="B13" s="3189"/>
      <c r="C13" s="3190"/>
      <c r="D13" s="3202" t="s">
        <v>264</v>
      </c>
      <c r="E13" s="3203"/>
      <c r="F13" s="3204"/>
      <c r="G13" s="3189" t="s">
        <v>269</v>
      </c>
      <c r="H13" s="3189"/>
      <c r="I13" s="3190"/>
    </row>
    <row r="14" spans="1:9" ht="15" customHeight="1" x14ac:dyDescent="0.15">
      <c r="A14" s="3201" t="s">
        <v>241</v>
      </c>
      <c r="B14" s="3189"/>
      <c r="C14" s="3190"/>
      <c r="D14" s="3202" t="s">
        <v>233</v>
      </c>
      <c r="E14" s="3203"/>
      <c r="F14" s="3204"/>
      <c r="G14" s="3189" t="s">
        <v>9</v>
      </c>
      <c r="H14" s="3189"/>
      <c r="I14" s="3190"/>
    </row>
    <row r="15" spans="1:9" ht="15" customHeight="1" x14ac:dyDescent="0.15">
      <c r="A15" s="3205"/>
      <c r="B15" s="3206"/>
      <c r="C15" s="3207"/>
      <c r="D15" s="3202" t="s">
        <v>240</v>
      </c>
      <c r="E15" s="3203"/>
      <c r="F15" s="3204"/>
      <c r="G15" s="3206"/>
      <c r="H15" s="3206"/>
      <c r="I15" s="3207"/>
    </row>
    <row r="16" spans="1:9" ht="15" customHeight="1" x14ac:dyDescent="0.15">
      <c r="A16" s="3201"/>
      <c r="B16" s="3189"/>
      <c r="C16" s="3190"/>
      <c r="D16" s="3201" t="s">
        <v>237</v>
      </c>
      <c r="E16" s="3189"/>
      <c r="F16" s="3190"/>
      <c r="G16" s="3189"/>
      <c r="H16" s="3189"/>
      <c r="I16" s="3190"/>
    </row>
    <row r="17" spans="1:9" ht="15" customHeight="1" x14ac:dyDescent="0.15">
      <c r="A17" s="3169"/>
      <c r="B17" s="3170"/>
      <c r="C17" s="3171"/>
      <c r="D17" s="3169"/>
      <c r="E17" s="3170"/>
      <c r="F17" s="3171"/>
      <c r="G17" s="3170"/>
      <c r="H17" s="3170"/>
      <c r="I17" s="3171"/>
    </row>
    <row r="18" spans="1:9" ht="15" customHeight="1" x14ac:dyDescent="0.15">
      <c r="A18" s="3169"/>
      <c r="B18" s="3170"/>
      <c r="C18" s="3171"/>
      <c r="D18" s="3169"/>
      <c r="E18" s="3170"/>
      <c r="F18" s="3171"/>
      <c r="G18" s="3170"/>
      <c r="H18" s="3170"/>
      <c r="I18" s="3171"/>
    </row>
    <row r="19" spans="1:9" ht="15" customHeight="1" x14ac:dyDescent="0.15">
      <c r="A19" s="3169"/>
      <c r="B19" s="3170"/>
      <c r="C19" s="3171"/>
      <c r="D19" s="3169"/>
      <c r="E19" s="3170"/>
      <c r="F19" s="3171"/>
      <c r="G19" s="3170"/>
      <c r="H19" s="3170"/>
      <c r="I19" s="3171"/>
    </row>
    <row r="20" spans="1:9" ht="15" customHeight="1" x14ac:dyDescent="0.15">
      <c r="A20" s="3169"/>
      <c r="B20" s="3170"/>
      <c r="C20" s="3171"/>
      <c r="D20" s="3169"/>
      <c r="E20" s="3170"/>
      <c r="F20" s="3171"/>
      <c r="G20" s="3170"/>
      <c r="H20" s="3170"/>
      <c r="I20" s="3171"/>
    </row>
    <row r="21" spans="1:9" ht="15" customHeight="1" x14ac:dyDescent="0.15">
      <c r="A21" s="3169"/>
      <c r="B21" s="3170"/>
      <c r="C21" s="3171"/>
      <c r="D21" s="3169"/>
      <c r="E21" s="3170"/>
      <c r="F21" s="3171"/>
      <c r="G21" s="3170"/>
      <c r="H21" s="3170"/>
      <c r="I21" s="3171"/>
    </row>
    <row r="22" spans="1:9" ht="15" customHeight="1" x14ac:dyDescent="0.15">
      <c r="A22" s="3169"/>
      <c r="B22" s="3170"/>
      <c r="C22" s="3171"/>
      <c r="D22" s="3169"/>
      <c r="E22" s="3170"/>
      <c r="F22" s="3171"/>
      <c r="G22" s="3170"/>
      <c r="H22" s="3170"/>
      <c r="I22" s="3171"/>
    </row>
    <row r="23" spans="1:9" ht="15" customHeight="1" x14ac:dyDescent="0.15">
      <c r="A23" s="3169"/>
      <c r="B23" s="3170"/>
      <c r="C23" s="3171"/>
      <c r="D23" s="3169"/>
      <c r="E23" s="3170"/>
      <c r="F23" s="3171"/>
      <c r="G23" s="3170"/>
      <c r="H23" s="3170"/>
      <c r="I23" s="3171"/>
    </row>
    <row r="24" spans="1:9" ht="15" customHeight="1" x14ac:dyDescent="0.15">
      <c r="A24" s="3169"/>
      <c r="B24" s="3170"/>
      <c r="C24" s="3171"/>
      <c r="D24" s="3169"/>
      <c r="E24" s="3170"/>
      <c r="F24" s="3171"/>
      <c r="G24" s="3170"/>
      <c r="H24" s="3170"/>
      <c r="I24" s="3171"/>
    </row>
    <row r="25" spans="1:9" ht="15" customHeight="1" x14ac:dyDescent="0.15">
      <c r="A25" s="3169"/>
      <c r="B25" s="3170"/>
      <c r="C25" s="3171"/>
      <c r="D25" s="3169"/>
      <c r="E25" s="3170"/>
      <c r="F25" s="3171"/>
      <c r="G25" s="3170"/>
      <c r="H25" s="3170"/>
      <c r="I25" s="3171"/>
    </row>
    <row r="26" spans="1:9" ht="15" customHeight="1" x14ac:dyDescent="0.15">
      <c r="A26" s="3169"/>
      <c r="B26" s="3170"/>
      <c r="C26" s="3171"/>
      <c r="D26" s="3169"/>
      <c r="E26" s="3170"/>
      <c r="F26" s="3171"/>
      <c r="G26" s="3170"/>
      <c r="H26" s="3170"/>
      <c r="I26" s="3171"/>
    </row>
    <row r="27" spans="1:9" ht="15" customHeight="1" x14ac:dyDescent="0.15">
      <c r="A27" s="3178"/>
      <c r="B27" s="3179"/>
      <c r="C27" s="3180"/>
      <c r="D27" s="3178"/>
      <c r="E27" s="3179"/>
      <c r="F27" s="3180"/>
      <c r="G27" s="3178"/>
      <c r="H27" s="3179"/>
      <c r="I27" s="3180"/>
    </row>
    <row r="28" spans="1:9" ht="15" customHeight="1" x14ac:dyDescent="0.15">
      <c r="A28" s="3141" t="s">
        <v>214</v>
      </c>
      <c r="B28" s="3142"/>
      <c r="C28" s="3142"/>
      <c r="D28" s="3142"/>
      <c r="E28" s="3142"/>
      <c r="F28" s="3142"/>
      <c r="G28" s="3142"/>
      <c r="H28" s="3142"/>
      <c r="I28" s="3143"/>
    </row>
    <row r="29" spans="1:9" ht="15" customHeight="1" x14ac:dyDescent="0.15">
      <c r="A29" s="3141" t="s">
        <v>215</v>
      </c>
      <c r="B29" s="3142"/>
      <c r="C29" s="3142"/>
      <c r="D29" s="3143"/>
      <c r="E29" s="3141" t="s">
        <v>216</v>
      </c>
      <c r="F29" s="3142"/>
      <c r="G29" s="3142"/>
      <c r="H29" s="3142"/>
      <c r="I29" s="3143"/>
    </row>
    <row r="30" spans="1:9" ht="15" customHeight="1" x14ac:dyDescent="0.15">
      <c r="A30" s="3172"/>
      <c r="B30" s="3173"/>
      <c r="C30" s="3173"/>
      <c r="D30" s="3174"/>
      <c r="E30" s="3172"/>
      <c r="F30" s="3173"/>
      <c r="G30" s="3173"/>
      <c r="H30" s="3173"/>
      <c r="I30" s="3174"/>
    </row>
    <row r="31" spans="1:9" ht="15" customHeight="1" x14ac:dyDescent="0.15">
      <c r="A31" s="3175"/>
      <c r="B31" s="3176"/>
      <c r="C31" s="3176"/>
      <c r="D31" s="3177"/>
      <c r="E31" s="3175"/>
      <c r="F31" s="3176"/>
      <c r="G31" s="3176"/>
      <c r="H31" s="3176"/>
      <c r="I31" s="3177"/>
    </row>
    <row r="32" spans="1:9" ht="15" customHeight="1" x14ac:dyDescent="0.15">
      <c r="A32" s="3175"/>
      <c r="B32" s="3176"/>
      <c r="C32" s="3176"/>
      <c r="D32" s="3177"/>
      <c r="E32" s="3175"/>
      <c r="F32" s="3176"/>
      <c r="G32" s="3176"/>
      <c r="H32" s="3176"/>
      <c r="I32" s="3177"/>
    </row>
    <row r="33" spans="1:9" ht="15" customHeight="1" x14ac:dyDescent="0.15">
      <c r="A33" s="3175"/>
      <c r="B33" s="3176"/>
      <c r="C33" s="3176"/>
      <c r="D33" s="3177"/>
      <c r="E33" s="3175"/>
      <c r="F33" s="3176"/>
      <c r="G33" s="3176"/>
      <c r="H33" s="3176"/>
      <c r="I33" s="3177"/>
    </row>
    <row r="34" spans="1:9" ht="15" customHeight="1" x14ac:dyDescent="0.15">
      <c r="A34" s="3175"/>
      <c r="B34" s="3176"/>
      <c r="C34" s="3176"/>
      <c r="D34" s="3177"/>
      <c r="E34" s="3175"/>
      <c r="F34" s="3176"/>
      <c r="G34" s="3176"/>
      <c r="H34" s="3176"/>
      <c r="I34" s="3177"/>
    </row>
    <row r="35" spans="1:9" ht="15" customHeight="1" x14ac:dyDescent="0.15">
      <c r="A35" s="3175"/>
      <c r="B35" s="3176"/>
      <c r="C35" s="3176"/>
      <c r="D35" s="3177"/>
      <c r="E35" s="3175"/>
      <c r="F35" s="3176"/>
      <c r="G35" s="3176"/>
      <c r="H35" s="3176"/>
      <c r="I35" s="3177"/>
    </row>
    <row r="36" spans="1:9" ht="15" customHeight="1" x14ac:dyDescent="0.15">
      <c r="A36" s="3178"/>
      <c r="B36" s="3179"/>
      <c r="C36" s="3179"/>
      <c r="D36" s="3180"/>
      <c r="E36" s="3178"/>
      <c r="F36" s="3179"/>
      <c r="G36" s="3179"/>
      <c r="H36" s="3179"/>
      <c r="I36" s="3180"/>
    </row>
    <row r="37" spans="1:9" ht="15" customHeight="1" x14ac:dyDescent="0.15">
      <c r="A37" s="3158" t="s">
        <v>217</v>
      </c>
      <c r="B37" s="3159"/>
      <c r="C37" s="3159"/>
      <c r="D37" s="3159"/>
      <c r="E37" s="3159"/>
      <c r="F37" s="3159"/>
      <c r="G37" s="3159"/>
      <c r="H37" s="3159"/>
      <c r="I37" s="3160"/>
    </row>
    <row r="38" spans="1:9" ht="15" customHeight="1" x14ac:dyDescent="0.15">
      <c r="A38" s="3181"/>
      <c r="B38" s="3182"/>
      <c r="C38" s="3182"/>
      <c r="D38" s="3182"/>
      <c r="E38" s="3182"/>
      <c r="F38" s="3182"/>
      <c r="G38" s="3182"/>
      <c r="H38" s="3182"/>
      <c r="I38" s="3183"/>
    </row>
    <row r="39" spans="1:9" ht="15" customHeight="1" x14ac:dyDescent="0.15">
      <c r="A39" s="3181"/>
      <c r="B39" s="3182"/>
      <c r="C39" s="3182"/>
      <c r="D39" s="3182"/>
      <c r="E39" s="3182"/>
      <c r="F39" s="3182"/>
      <c r="G39" s="3182"/>
      <c r="H39" s="3182"/>
      <c r="I39" s="3183"/>
    </row>
    <row r="40" spans="1:9" ht="15" customHeight="1" x14ac:dyDescent="0.15">
      <c r="A40" s="3181"/>
      <c r="B40" s="3182"/>
      <c r="C40" s="3182"/>
      <c r="D40" s="3182"/>
      <c r="E40" s="3182"/>
      <c r="F40" s="3182"/>
      <c r="G40" s="3182"/>
      <c r="H40" s="3182"/>
      <c r="I40" s="3183"/>
    </row>
    <row r="41" spans="1:9" ht="15" customHeight="1" x14ac:dyDescent="0.15">
      <c r="A41" s="3181"/>
      <c r="B41" s="3182"/>
      <c r="C41" s="3182"/>
      <c r="D41" s="3182"/>
      <c r="E41" s="3182"/>
      <c r="F41" s="3182"/>
      <c r="G41" s="3182"/>
      <c r="H41" s="3182"/>
      <c r="I41" s="3183"/>
    </row>
    <row r="42" spans="1:9" ht="15" customHeight="1" x14ac:dyDescent="0.15">
      <c r="A42" s="3161"/>
      <c r="B42" s="3162"/>
      <c r="C42" s="3162"/>
      <c r="D42" s="3162"/>
      <c r="E42" s="3162"/>
      <c r="F42" s="3162"/>
      <c r="G42" s="3162"/>
      <c r="H42" s="3162"/>
      <c r="I42" s="3163"/>
    </row>
    <row r="43" spans="1:9" x14ac:dyDescent="0.15">
      <c r="A43" s="59" t="s">
        <v>218</v>
      </c>
    </row>
    <row r="44" spans="1:9" x14ac:dyDescent="0.15">
      <c r="A44" s="59" t="s">
        <v>219</v>
      </c>
    </row>
    <row r="45" spans="1:9" x14ac:dyDescent="0.15">
      <c r="A45" s="59" t="s">
        <v>245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9"/>
  <pageMargins left="0.23622047244094491" right="0.23622047244094491" top="0.74803149606299213" bottom="0.74803149606299213" header="0.31496062992125984" footer="0.31496062992125984"/>
  <pageSetup paperSize="9" orientation="portrait" horizontalDpi="4294967293" verticalDpi="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2">
    <tabColor theme="9" tint="0.59999389629810485"/>
  </sheetPr>
  <dimension ref="A1:R36"/>
  <sheetViews>
    <sheetView view="pageBreakPreview" zoomScaleNormal="100" zoomScaleSheetLayoutView="100" workbookViewId="0"/>
  </sheetViews>
  <sheetFormatPr defaultColWidth="9" defaultRowHeight="19.5" customHeight="1" x14ac:dyDescent="0.15"/>
  <cols>
    <col min="1" max="1" width="10" style="208" customWidth="1"/>
    <col min="2" max="2" width="9.625" style="208" customWidth="1"/>
    <col min="3" max="16" width="4.5" style="208" customWidth="1"/>
    <col min="17" max="17" width="3.875" style="208" customWidth="1"/>
    <col min="18" max="18" width="5.375" style="208" customWidth="1"/>
    <col min="19" max="16384" width="9" style="208"/>
  </cols>
  <sheetData>
    <row r="1" spans="1:18" ht="19.5" customHeight="1" x14ac:dyDescent="0.15">
      <c r="A1" s="207" t="s">
        <v>186</v>
      </c>
      <c r="B1" s="207"/>
      <c r="C1" s="207"/>
      <c r="D1" s="207"/>
      <c r="E1" s="207"/>
      <c r="F1" s="207"/>
      <c r="G1" s="207"/>
      <c r="H1" s="207"/>
      <c r="I1" s="207"/>
      <c r="J1" s="207"/>
      <c r="K1" s="207"/>
      <c r="L1" s="207"/>
      <c r="M1" s="207"/>
      <c r="N1" s="207"/>
      <c r="O1" s="207"/>
      <c r="P1" s="207"/>
      <c r="Q1" s="207"/>
      <c r="R1" s="207"/>
    </row>
    <row r="2" spans="1:18" ht="30" customHeight="1" x14ac:dyDescent="0.15">
      <c r="A2" s="3227" t="s">
        <v>270</v>
      </c>
      <c r="B2" s="3227"/>
      <c r="C2" s="3227"/>
      <c r="D2" s="3227"/>
      <c r="E2" s="3227"/>
      <c r="F2" s="3227"/>
      <c r="G2" s="3227"/>
      <c r="H2" s="3227"/>
      <c r="I2" s="3227"/>
      <c r="J2" s="3227"/>
      <c r="K2" s="3227"/>
      <c r="L2" s="3227"/>
      <c r="M2" s="3227"/>
      <c r="N2" s="3227"/>
      <c r="O2" s="3227"/>
      <c r="P2" s="3227"/>
      <c r="Q2" s="3227"/>
      <c r="R2" s="3227"/>
    </row>
    <row r="3" spans="1:18" ht="15" customHeight="1" x14ac:dyDescent="0.15">
      <c r="A3" s="209"/>
      <c r="B3" s="209"/>
      <c r="C3" s="209"/>
      <c r="D3" s="209"/>
      <c r="E3" s="209"/>
      <c r="F3" s="209"/>
      <c r="G3" s="209"/>
      <c r="H3" s="209"/>
      <c r="I3" s="209"/>
      <c r="J3" s="209"/>
      <c r="K3" s="209"/>
      <c r="L3" s="209"/>
      <c r="M3" s="209"/>
      <c r="N3" s="209"/>
      <c r="O3" s="209"/>
      <c r="P3" s="209"/>
      <c r="Q3" s="209"/>
      <c r="R3" s="209"/>
    </row>
    <row r="4" spans="1:18" ht="22.5" customHeight="1" x14ac:dyDescent="0.15">
      <c r="A4" s="207"/>
      <c r="B4" s="207"/>
      <c r="C4" s="207"/>
      <c r="D4" s="207"/>
      <c r="E4" s="207"/>
      <c r="F4" s="207"/>
      <c r="G4" s="207"/>
      <c r="H4" s="207"/>
      <c r="I4" s="207"/>
      <c r="J4" s="207"/>
      <c r="K4" s="207"/>
      <c r="L4" s="207"/>
      <c r="M4" s="207"/>
      <c r="N4" s="207"/>
      <c r="O4" s="207"/>
      <c r="P4" s="207"/>
      <c r="Q4" s="207"/>
      <c r="R4" s="210"/>
    </row>
    <row r="5" spans="1:18" ht="22.5" customHeight="1" x14ac:dyDescent="0.15">
      <c r="A5" s="3228"/>
      <c r="B5" s="3228"/>
      <c r="C5" s="211"/>
      <c r="D5" s="207"/>
      <c r="E5" s="207"/>
      <c r="F5" s="207"/>
      <c r="G5" s="207"/>
      <c r="H5" s="207"/>
      <c r="I5" s="207"/>
      <c r="J5" s="207"/>
      <c r="K5" s="207"/>
      <c r="L5" s="207"/>
      <c r="M5" s="207"/>
      <c r="N5" s="207"/>
      <c r="O5" s="207"/>
      <c r="P5" s="207"/>
      <c r="Q5" s="207"/>
      <c r="R5" s="210" t="s">
        <v>519</v>
      </c>
    </row>
    <row r="6" spans="1:18" ht="22.5" customHeight="1" x14ac:dyDescent="0.15">
      <c r="A6" s="207"/>
      <c r="B6" s="207"/>
      <c r="C6" s="207"/>
      <c r="D6" s="207"/>
      <c r="E6" s="207"/>
      <c r="F6" s="207"/>
      <c r="G6" s="207"/>
      <c r="H6" s="207"/>
      <c r="I6" s="207"/>
      <c r="J6" s="207"/>
      <c r="K6" s="207"/>
      <c r="L6" s="207"/>
      <c r="M6" s="207"/>
      <c r="N6" s="207"/>
      <c r="O6" s="207"/>
      <c r="P6" s="207"/>
      <c r="Q6" s="207"/>
      <c r="R6" s="207"/>
    </row>
    <row r="7" spans="1:18" ht="22.5" customHeight="1" x14ac:dyDescent="0.15">
      <c r="A7" s="207"/>
      <c r="B7" s="207"/>
      <c r="C7" s="207"/>
      <c r="D7" s="207" t="s">
        <v>521</v>
      </c>
      <c r="E7" s="207"/>
      <c r="F7" s="207"/>
      <c r="G7" s="207"/>
      <c r="H7" s="207"/>
      <c r="I7" s="207"/>
      <c r="J7" s="207"/>
      <c r="K7" s="207"/>
      <c r="L7" s="207"/>
      <c r="M7" s="207"/>
      <c r="N7" s="207"/>
      <c r="O7" s="207"/>
      <c r="P7" s="207"/>
      <c r="Q7" s="207"/>
      <c r="R7" s="207"/>
    </row>
    <row r="8" spans="1:18" ht="45" customHeight="1" x14ac:dyDescent="0.15">
      <c r="A8" s="207"/>
      <c r="B8" s="207"/>
      <c r="C8" s="207"/>
      <c r="D8" s="3229"/>
      <c r="E8" s="3229"/>
      <c r="F8" s="3229"/>
      <c r="G8" s="3229"/>
      <c r="H8" s="3229"/>
      <c r="I8" s="3229"/>
      <c r="J8" s="3229"/>
      <c r="K8" s="3229"/>
      <c r="L8" s="3229"/>
      <c r="M8" s="3229"/>
      <c r="N8" s="3229"/>
      <c r="O8" s="3229"/>
      <c r="P8" s="3229"/>
      <c r="Q8" s="3229"/>
      <c r="R8" s="3229"/>
    </row>
    <row r="9" spans="1:18" ht="22.5" customHeight="1" x14ac:dyDescent="0.15">
      <c r="A9" s="207"/>
      <c r="B9" s="207"/>
      <c r="C9" s="207"/>
      <c r="D9" s="3230" t="s">
        <v>14</v>
      </c>
      <c r="E9" s="3230"/>
      <c r="F9" s="3230"/>
      <c r="G9" s="3230"/>
      <c r="H9" s="3230"/>
      <c r="I9" s="3230"/>
      <c r="J9" s="3230"/>
      <c r="K9" s="3230"/>
      <c r="L9" s="3230"/>
      <c r="M9" s="3230"/>
      <c r="N9" s="3230"/>
      <c r="O9" s="3230"/>
      <c r="P9" s="3230"/>
      <c r="Q9" s="3230"/>
      <c r="R9" s="211" t="s">
        <v>272</v>
      </c>
    </row>
    <row r="10" spans="1:18" ht="22.5" customHeight="1" x14ac:dyDescent="0.15">
      <c r="A10" s="207"/>
      <c r="B10" s="207"/>
      <c r="C10" s="207"/>
      <c r="D10" s="3230" t="s">
        <v>18</v>
      </c>
      <c r="E10" s="3230"/>
      <c r="F10" s="3230"/>
      <c r="G10" s="3230"/>
      <c r="H10" s="3230"/>
      <c r="I10" s="3230"/>
      <c r="J10" s="3230"/>
      <c r="K10" s="3230"/>
      <c r="L10" s="3230"/>
      <c r="M10" s="3230"/>
      <c r="N10" s="3230"/>
      <c r="O10" s="3230"/>
      <c r="P10" s="3230"/>
      <c r="Q10" s="3230"/>
      <c r="R10" s="207"/>
    </row>
    <row r="11" spans="1:18" ht="22.5" customHeight="1" x14ac:dyDescent="0.15">
      <c r="A11" s="207"/>
      <c r="B11" s="207"/>
      <c r="C11" s="207"/>
      <c r="D11" s="207"/>
      <c r="E11" s="207"/>
      <c r="F11" s="207"/>
      <c r="G11" s="207"/>
      <c r="H11" s="207"/>
      <c r="I11" s="207"/>
      <c r="J11" s="207"/>
      <c r="K11" s="207"/>
      <c r="L11" s="207"/>
      <c r="M11" s="207"/>
      <c r="N11" s="207"/>
      <c r="O11" s="207"/>
      <c r="P11" s="207"/>
      <c r="Q11" s="207"/>
      <c r="R11" s="207"/>
    </row>
    <row r="12" spans="1:18" ht="22.5" customHeight="1" x14ac:dyDescent="0.15">
      <c r="A12" s="207" t="s">
        <v>273</v>
      </c>
      <c r="B12" s="207"/>
      <c r="C12" s="207"/>
      <c r="D12" s="207"/>
      <c r="E12" s="207"/>
      <c r="F12" s="207"/>
      <c r="G12" s="207"/>
      <c r="H12" s="207"/>
      <c r="I12" s="207"/>
      <c r="J12" s="207"/>
      <c r="K12" s="207"/>
      <c r="L12" s="207"/>
      <c r="M12" s="207"/>
      <c r="N12" s="207"/>
      <c r="O12" s="207"/>
      <c r="P12" s="207"/>
      <c r="Q12" s="207"/>
      <c r="R12" s="207"/>
    </row>
    <row r="13" spans="1:18" ht="6.75" customHeight="1" thickBot="1" x14ac:dyDescent="0.2">
      <c r="A13" s="207"/>
      <c r="B13" s="207"/>
      <c r="C13" s="207"/>
      <c r="D13" s="207"/>
      <c r="E13" s="207"/>
      <c r="F13" s="207"/>
      <c r="G13" s="207"/>
      <c r="H13" s="207"/>
      <c r="I13" s="207"/>
      <c r="J13" s="207"/>
      <c r="K13" s="207"/>
      <c r="L13" s="207"/>
      <c r="M13" s="207"/>
      <c r="N13" s="207"/>
      <c r="O13" s="207"/>
      <c r="P13" s="207"/>
      <c r="Q13" s="207"/>
      <c r="R13" s="207"/>
    </row>
    <row r="14" spans="1:18" ht="30" customHeight="1" x14ac:dyDescent="0.15">
      <c r="A14" s="3231" t="s">
        <v>146</v>
      </c>
      <c r="B14" s="3232"/>
      <c r="C14" s="3231"/>
      <c r="D14" s="3233"/>
      <c r="E14" s="3233"/>
      <c r="F14" s="3234" t="s">
        <v>522</v>
      </c>
      <c r="G14" s="3234"/>
      <c r="H14" s="3234"/>
      <c r="I14" s="3234"/>
      <c r="J14" s="3234"/>
      <c r="K14" s="3234"/>
      <c r="L14" s="3234"/>
      <c r="M14" s="3234"/>
      <c r="N14" s="3234"/>
      <c r="O14" s="3234"/>
      <c r="P14" s="3234"/>
      <c r="Q14" s="3234"/>
      <c r="R14" s="3235"/>
    </row>
    <row r="15" spans="1:18" ht="36.75" customHeight="1" thickBot="1" x14ac:dyDescent="0.2">
      <c r="A15" s="3236" t="s">
        <v>275</v>
      </c>
      <c r="B15" s="3237"/>
      <c r="C15" s="3238" t="s">
        <v>523</v>
      </c>
      <c r="D15" s="3239"/>
      <c r="E15" s="3239"/>
      <c r="F15" s="3239"/>
      <c r="G15" s="3239"/>
      <c r="H15" s="3239"/>
      <c r="I15" s="3239"/>
      <c r="J15" s="3239"/>
      <c r="K15" s="3239"/>
      <c r="L15" s="3239"/>
      <c r="M15" s="3239"/>
      <c r="N15" s="3239"/>
      <c r="O15" s="3239"/>
      <c r="P15" s="3239"/>
      <c r="Q15" s="3239"/>
      <c r="R15" s="3240"/>
    </row>
    <row r="16" spans="1:18" ht="38.25" customHeight="1" thickTop="1" x14ac:dyDescent="0.15">
      <c r="A16" s="3222" t="s">
        <v>276</v>
      </c>
      <c r="B16" s="3223"/>
      <c r="C16" s="3224"/>
      <c r="D16" s="3225"/>
      <c r="E16" s="3225"/>
      <c r="F16" s="3225"/>
      <c r="G16" s="3225"/>
      <c r="H16" s="3225"/>
      <c r="I16" s="3225"/>
      <c r="J16" s="3225"/>
      <c r="K16" s="3225"/>
      <c r="L16" s="3225"/>
      <c r="M16" s="3225"/>
      <c r="N16" s="3225"/>
      <c r="O16" s="3225"/>
      <c r="P16" s="3225"/>
      <c r="Q16" s="3225"/>
      <c r="R16" s="3226"/>
    </row>
    <row r="17" spans="1:18" ht="38.25" customHeight="1" x14ac:dyDescent="0.15">
      <c r="A17" s="3241" t="s">
        <v>524</v>
      </c>
      <c r="B17" s="3242"/>
      <c r="C17" s="3243"/>
      <c r="D17" s="3244"/>
      <c r="E17" s="3244"/>
      <c r="F17" s="3244"/>
      <c r="G17" s="3244"/>
      <c r="H17" s="3244"/>
      <c r="I17" s="3244"/>
      <c r="J17" s="3244"/>
      <c r="K17" s="3244"/>
      <c r="L17" s="3244"/>
      <c r="M17" s="3244"/>
      <c r="N17" s="3244"/>
      <c r="O17" s="3244"/>
      <c r="P17" s="3244"/>
      <c r="Q17" s="3244"/>
      <c r="R17" s="3245"/>
    </row>
    <row r="18" spans="1:18" ht="38.25" customHeight="1" x14ac:dyDescent="0.15">
      <c r="A18" s="3246" t="s">
        <v>525</v>
      </c>
      <c r="B18" s="3247"/>
      <c r="C18" s="3248" t="s">
        <v>526</v>
      </c>
      <c r="D18" s="3249"/>
      <c r="E18" s="3249"/>
      <c r="F18" s="3249"/>
      <c r="G18" s="3249"/>
      <c r="H18" s="3249"/>
      <c r="I18" s="3249"/>
      <c r="J18" s="3249"/>
      <c r="K18" s="3249"/>
      <c r="L18" s="3249"/>
      <c r="M18" s="3249"/>
      <c r="N18" s="3249"/>
      <c r="O18" s="3249"/>
      <c r="P18" s="3249"/>
      <c r="Q18" s="3249"/>
      <c r="R18" s="3250"/>
    </row>
    <row r="19" spans="1:18" ht="38.25" customHeight="1" x14ac:dyDescent="0.15">
      <c r="A19" s="3246" t="s">
        <v>316</v>
      </c>
      <c r="B19" s="3247"/>
      <c r="C19" s="3241" t="s">
        <v>527</v>
      </c>
      <c r="D19" s="3251"/>
      <c r="E19" s="3251"/>
      <c r="F19" s="3251"/>
      <c r="G19" s="3251"/>
      <c r="H19" s="3251"/>
      <c r="I19" s="3251"/>
      <c r="J19" s="3251"/>
      <c r="K19" s="3251"/>
      <c r="L19" s="3251"/>
      <c r="M19" s="3251"/>
      <c r="N19" s="3251"/>
      <c r="O19" s="3251"/>
      <c r="P19" s="3251"/>
      <c r="Q19" s="3251"/>
      <c r="R19" s="3242"/>
    </row>
    <row r="20" spans="1:18" ht="38.25" customHeight="1" x14ac:dyDescent="0.15">
      <c r="A20" s="3246" t="s">
        <v>528</v>
      </c>
      <c r="B20" s="3247"/>
      <c r="C20" s="3253"/>
      <c r="D20" s="3254"/>
      <c r="E20" s="3254"/>
      <c r="F20" s="3254"/>
      <c r="G20" s="3254"/>
      <c r="H20" s="3254"/>
      <c r="I20" s="3254"/>
      <c r="J20" s="3254"/>
      <c r="K20" s="3254"/>
      <c r="L20" s="3254"/>
      <c r="M20" s="3254"/>
      <c r="N20" s="3254"/>
      <c r="O20" s="3254"/>
      <c r="P20" s="3254"/>
      <c r="Q20" s="3254"/>
      <c r="R20" s="3255"/>
    </row>
    <row r="21" spans="1:18" ht="40.5" customHeight="1" x14ac:dyDescent="0.15">
      <c r="A21" s="3256" t="s">
        <v>529</v>
      </c>
      <c r="B21" s="3257"/>
      <c r="C21" s="3260"/>
      <c r="D21" s="3229"/>
      <c r="E21" s="3229"/>
      <c r="F21" s="3229"/>
      <c r="G21" s="3229"/>
      <c r="H21" s="3229"/>
      <c r="I21" s="3229"/>
      <c r="J21" s="3229"/>
      <c r="K21" s="3229"/>
      <c r="L21" s="3229"/>
      <c r="M21" s="3229"/>
      <c r="N21" s="3229"/>
      <c r="O21" s="3229"/>
      <c r="P21" s="3229"/>
      <c r="Q21" s="3229"/>
      <c r="R21" s="3261"/>
    </row>
    <row r="22" spans="1:18" ht="40.5" customHeight="1" thickBot="1" x14ac:dyDescent="0.2">
      <c r="A22" s="3258"/>
      <c r="B22" s="3259"/>
      <c r="C22" s="3262"/>
      <c r="D22" s="3263"/>
      <c r="E22" s="3263"/>
      <c r="F22" s="3263"/>
      <c r="G22" s="3263"/>
      <c r="H22" s="3263"/>
      <c r="I22" s="3263"/>
      <c r="J22" s="3263"/>
      <c r="K22" s="3263"/>
      <c r="L22" s="3263"/>
      <c r="M22" s="3263"/>
      <c r="N22" s="3263"/>
      <c r="O22" s="3263"/>
      <c r="P22" s="3263"/>
      <c r="Q22" s="3263"/>
      <c r="R22" s="3264"/>
    </row>
    <row r="23" spans="1:18" ht="14.25" customHeight="1" x14ac:dyDescent="0.15">
      <c r="A23" s="207"/>
      <c r="B23" s="207"/>
      <c r="C23" s="207"/>
      <c r="D23" s="207"/>
      <c r="E23" s="207"/>
      <c r="F23" s="207"/>
      <c r="G23" s="207"/>
      <c r="H23" s="207"/>
      <c r="I23" s="207"/>
      <c r="J23" s="207"/>
      <c r="K23" s="207"/>
      <c r="L23" s="207"/>
      <c r="M23" s="207"/>
      <c r="N23" s="207"/>
      <c r="O23" s="207"/>
      <c r="P23" s="207"/>
      <c r="Q23" s="207"/>
      <c r="R23" s="207"/>
    </row>
    <row r="24" spans="1:18" ht="6.75" customHeight="1" x14ac:dyDescent="0.15">
      <c r="A24" s="212"/>
      <c r="B24" s="212"/>
      <c r="C24" s="212"/>
      <c r="D24" s="212"/>
      <c r="E24" s="207"/>
      <c r="F24" s="207"/>
      <c r="G24" s="207"/>
      <c r="H24" s="207"/>
      <c r="I24" s="207"/>
      <c r="J24" s="207"/>
      <c r="K24" s="207"/>
      <c r="L24" s="207"/>
      <c r="M24" s="207"/>
      <c r="N24" s="207"/>
      <c r="O24" s="207"/>
      <c r="P24" s="207"/>
      <c r="Q24" s="207"/>
      <c r="R24" s="207"/>
    </row>
    <row r="25" spans="1:18" s="214" customFormat="1" ht="15" customHeight="1" x14ac:dyDescent="0.15">
      <c r="A25" s="213" t="s">
        <v>280</v>
      </c>
      <c r="B25" s="3252" t="s">
        <v>530</v>
      </c>
      <c r="C25" s="3252"/>
      <c r="D25" s="3252"/>
      <c r="E25" s="3252"/>
      <c r="F25" s="3252"/>
      <c r="G25" s="3252"/>
      <c r="H25" s="3252"/>
      <c r="I25" s="3252"/>
      <c r="J25" s="3252"/>
      <c r="K25" s="3252"/>
      <c r="L25" s="3252"/>
      <c r="M25" s="3252"/>
      <c r="N25" s="3252"/>
      <c r="O25" s="3252"/>
      <c r="P25" s="3252"/>
      <c r="Q25" s="3252"/>
      <c r="R25" s="3252"/>
    </row>
    <row r="26" spans="1:18" s="214" customFormat="1" ht="15" customHeight="1" x14ac:dyDescent="0.15">
      <c r="A26" s="215"/>
      <c r="B26" s="3252" t="s">
        <v>282</v>
      </c>
      <c r="C26" s="3252"/>
      <c r="D26" s="3252"/>
      <c r="E26" s="3252"/>
      <c r="F26" s="3252"/>
      <c r="G26" s="3252"/>
      <c r="H26" s="3252"/>
      <c r="I26" s="3252"/>
      <c r="J26" s="3252"/>
      <c r="K26" s="3252"/>
      <c r="L26" s="3252"/>
      <c r="M26" s="3252"/>
      <c r="N26" s="3252"/>
      <c r="O26" s="3252"/>
      <c r="P26" s="3252"/>
      <c r="Q26" s="3252"/>
      <c r="R26" s="3252"/>
    </row>
    <row r="27" spans="1:18" s="214" customFormat="1" ht="15" customHeight="1" x14ac:dyDescent="0.15">
      <c r="A27" s="215"/>
      <c r="B27" s="3252"/>
      <c r="C27" s="3252"/>
      <c r="D27" s="3252"/>
      <c r="E27" s="3252"/>
      <c r="F27" s="3252"/>
      <c r="G27" s="3252"/>
      <c r="H27" s="3252"/>
      <c r="I27" s="3252"/>
      <c r="J27" s="3252"/>
      <c r="K27" s="3252"/>
      <c r="L27" s="3252"/>
      <c r="M27" s="3252"/>
      <c r="N27" s="3252"/>
      <c r="O27" s="3252"/>
      <c r="P27" s="3252"/>
      <c r="Q27" s="3252"/>
      <c r="R27" s="3252"/>
    </row>
    <row r="28" spans="1:18" s="214" customFormat="1" ht="15" customHeight="1" x14ac:dyDescent="0.15">
      <c r="A28" s="215"/>
      <c r="B28" s="3252" t="s">
        <v>283</v>
      </c>
      <c r="C28" s="3252"/>
      <c r="D28" s="3252"/>
      <c r="E28" s="3252"/>
      <c r="F28" s="3252"/>
      <c r="G28" s="3252"/>
      <c r="H28" s="3252"/>
      <c r="I28" s="3252"/>
      <c r="J28" s="3252"/>
      <c r="K28" s="3252"/>
      <c r="L28" s="3252"/>
      <c r="M28" s="3252"/>
      <c r="N28" s="3252"/>
      <c r="O28" s="3252"/>
      <c r="P28" s="3252"/>
      <c r="Q28" s="3252"/>
      <c r="R28" s="3252"/>
    </row>
    <row r="29" spans="1:18" s="214" customFormat="1" ht="15" customHeight="1" x14ac:dyDescent="0.15">
      <c r="A29" s="215"/>
      <c r="B29" s="3252"/>
      <c r="C29" s="3252"/>
      <c r="D29" s="3252"/>
      <c r="E29" s="3252"/>
      <c r="F29" s="3252"/>
      <c r="G29" s="3252"/>
      <c r="H29" s="3252"/>
      <c r="I29" s="3252"/>
      <c r="J29" s="3252"/>
      <c r="K29" s="3252"/>
      <c r="L29" s="3252"/>
      <c r="M29" s="3252"/>
      <c r="N29" s="3252"/>
      <c r="O29" s="3252"/>
      <c r="P29" s="3252"/>
      <c r="Q29" s="3252"/>
      <c r="R29" s="3252"/>
    </row>
    <row r="30" spans="1:18" s="214" customFormat="1" ht="15" customHeight="1" x14ac:dyDescent="0.15">
      <c r="A30" s="215"/>
      <c r="B30" s="3252" t="s">
        <v>284</v>
      </c>
      <c r="C30" s="3252"/>
      <c r="D30" s="3252"/>
      <c r="E30" s="3252"/>
      <c r="F30" s="3252"/>
      <c r="G30" s="3252"/>
      <c r="H30" s="3252"/>
      <c r="I30" s="3252"/>
      <c r="J30" s="3252"/>
      <c r="K30" s="3252"/>
      <c r="L30" s="3252"/>
      <c r="M30" s="3252"/>
      <c r="N30" s="3252"/>
      <c r="O30" s="3252"/>
      <c r="P30" s="3252"/>
      <c r="Q30" s="3252"/>
      <c r="R30" s="3252"/>
    </row>
    <row r="31" spans="1:18" s="214" customFormat="1" ht="15" customHeight="1" x14ac:dyDescent="0.15">
      <c r="A31" s="215"/>
      <c r="B31" s="3252"/>
      <c r="C31" s="3252"/>
      <c r="D31" s="3252"/>
      <c r="E31" s="3252"/>
      <c r="F31" s="3252"/>
      <c r="G31" s="3252"/>
      <c r="H31" s="3252"/>
      <c r="I31" s="3252"/>
      <c r="J31" s="3252"/>
      <c r="K31" s="3252"/>
      <c r="L31" s="3252"/>
      <c r="M31" s="3252"/>
      <c r="N31" s="3252"/>
      <c r="O31" s="3252"/>
      <c r="P31" s="3252"/>
      <c r="Q31" s="3252"/>
      <c r="R31" s="3252"/>
    </row>
    <row r="32" spans="1:18" s="214" customFormat="1" ht="15" customHeight="1" x14ac:dyDescent="0.15">
      <c r="A32" s="215"/>
      <c r="B32" s="3252"/>
      <c r="C32" s="3252"/>
      <c r="D32" s="3252"/>
      <c r="E32" s="3252"/>
      <c r="F32" s="3252"/>
      <c r="G32" s="3252"/>
      <c r="H32" s="3252"/>
      <c r="I32" s="3252"/>
      <c r="J32" s="3252"/>
      <c r="K32" s="3252"/>
      <c r="L32" s="3252"/>
      <c r="M32" s="3252"/>
      <c r="N32" s="3252"/>
      <c r="O32" s="3252"/>
      <c r="P32" s="3252"/>
      <c r="Q32" s="3252"/>
      <c r="R32" s="3252"/>
    </row>
    <row r="33" spans="1:18" s="214" customFormat="1" ht="15" customHeight="1" x14ac:dyDescent="0.15">
      <c r="A33" s="215"/>
      <c r="B33" s="3252" t="s">
        <v>285</v>
      </c>
      <c r="C33" s="3252"/>
      <c r="D33" s="3252"/>
      <c r="E33" s="3252"/>
      <c r="F33" s="3252"/>
      <c r="G33" s="3252"/>
      <c r="H33" s="3252"/>
      <c r="I33" s="3252"/>
      <c r="J33" s="3252"/>
      <c r="K33" s="3252"/>
      <c r="L33" s="3252"/>
      <c r="M33" s="3252"/>
      <c r="N33" s="3252"/>
      <c r="O33" s="3252"/>
      <c r="P33" s="3252"/>
      <c r="Q33" s="3252"/>
      <c r="R33" s="3252"/>
    </row>
    <row r="34" spans="1:18" s="214" customFormat="1" ht="15" customHeight="1" x14ac:dyDescent="0.15">
      <c r="A34" s="215"/>
      <c r="B34" s="3252"/>
      <c r="C34" s="3252"/>
      <c r="D34" s="3252"/>
      <c r="E34" s="3252"/>
      <c r="F34" s="3252"/>
      <c r="G34" s="3252"/>
      <c r="H34" s="3252"/>
      <c r="I34" s="3252"/>
      <c r="J34" s="3252"/>
      <c r="K34" s="3252"/>
      <c r="L34" s="3252"/>
      <c r="M34" s="3252"/>
      <c r="N34" s="3252"/>
      <c r="O34" s="3252"/>
      <c r="P34" s="3252"/>
      <c r="Q34" s="3252"/>
      <c r="R34" s="3252"/>
    </row>
    <row r="35" spans="1:18" s="214" customFormat="1" ht="15" customHeight="1" x14ac:dyDescent="0.15">
      <c r="A35" s="215"/>
      <c r="B35" s="3252" t="s">
        <v>286</v>
      </c>
      <c r="C35" s="3252"/>
      <c r="D35" s="3252"/>
      <c r="E35" s="3252"/>
      <c r="F35" s="3252"/>
      <c r="G35" s="3252"/>
      <c r="H35" s="3252"/>
      <c r="I35" s="3252"/>
      <c r="J35" s="3252"/>
      <c r="K35" s="3252"/>
      <c r="L35" s="3252"/>
      <c r="M35" s="3252"/>
      <c r="N35" s="3252"/>
      <c r="O35" s="3252"/>
      <c r="P35" s="3252"/>
      <c r="Q35" s="3252"/>
      <c r="R35" s="3252"/>
    </row>
    <row r="36" spans="1:18" s="214" customFormat="1" ht="15" customHeight="1" x14ac:dyDescent="0.15">
      <c r="A36" s="215"/>
      <c r="B36" s="3252"/>
      <c r="C36" s="3252"/>
      <c r="D36" s="3252"/>
      <c r="E36" s="3252"/>
      <c r="F36" s="3252"/>
      <c r="G36" s="3252"/>
      <c r="H36" s="3252"/>
      <c r="I36" s="3252"/>
      <c r="J36" s="3252"/>
      <c r="K36" s="3252"/>
      <c r="L36" s="3252"/>
      <c r="M36" s="3252"/>
      <c r="N36" s="3252"/>
      <c r="O36" s="3252"/>
      <c r="P36" s="3252"/>
      <c r="Q36" s="3252"/>
      <c r="R36" s="3252"/>
    </row>
  </sheetData>
  <mergeCells count="30">
    <mergeCell ref="B28:R29"/>
    <mergeCell ref="B30:R32"/>
    <mergeCell ref="B33:R34"/>
    <mergeCell ref="B35:R36"/>
    <mergeCell ref="A20:B20"/>
    <mergeCell ref="C20:R20"/>
    <mergeCell ref="A21:B22"/>
    <mergeCell ref="C21:R22"/>
    <mergeCell ref="B25:R25"/>
    <mergeCell ref="B26:R27"/>
    <mergeCell ref="A17:B17"/>
    <mergeCell ref="C17:R17"/>
    <mergeCell ref="A18:B18"/>
    <mergeCell ref="C18:R18"/>
    <mergeCell ref="A19:B19"/>
    <mergeCell ref="C19:R19"/>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s>
  <phoneticPr fontId="9"/>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BEBB7-1C5D-4069-84AB-9266A09097DE}">
  <dimension ref="A1:O198"/>
  <sheetViews>
    <sheetView showGridLines="0" view="pageBreakPreview" zoomScale="90" zoomScaleNormal="100" zoomScaleSheetLayoutView="90" workbookViewId="0"/>
  </sheetViews>
  <sheetFormatPr defaultColWidth="3.875" defaultRowHeight="13.5" x14ac:dyDescent="0.15"/>
  <cols>
    <col min="1" max="1" width="5.625" style="606" customWidth="1"/>
    <col min="2" max="7" width="8.625" style="606" customWidth="1"/>
    <col min="8" max="13" width="4.625" style="606" customWidth="1"/>
    <col min="14" max="16384" width="3.875" style="606"/>
  </cols>
  <sheetData>
    <row r="1" spans="1:15" ht="15" customHeight="1" x14ac:dyDescent="0.15">
      <c r="A1" s="604" t="s">
        <v>998</v>
      </c>
      <c r="B1" s="605"/>
      <c r="C1" s="605"/>
      <c r="D1" s="605"/>
      <c r="E1" s="605"/>
      <c r="F1" s="605"/>
      <c r="G1" s="605"/>
      <c r="H1" s="605"/>
      <c r="I1" s="605"/>
      <c r="J1" s="605"/>
      <c r="K1" s="605"/>
      <c r="L1" s="605"/>
      <c r="M1" s="605"/>
      <c r="N1" s="605"/>
      <c r="O1" s="605"/>
    </row>
    <row r="2" spans="1:15" ht="15" customHeight="1" x14ac:dyDescent="0.15">
      <c r="A2" s="607"/>
      <c r="B2" s="608"/>
      <c r="C2" s="608"/>
      <c r="D2" s="608"/>
      <c r="E2" s="608"/>
      <c r="F2" s="605"/>
      <c r="G2" s="605"/>
      <c r="H2" s="605"/>
      <c r="I2" s="605"/>
      <c r="J2" s="605"/>
      <c r="K2" s="605"/>
      <c r="L2" s="605"/>
      <c r="M2" s="605"/>
      <c r="N2" s="605"/>
      <c r="O2" s="605"/>
    </row>
    <row r="3" spans="1:15" ht="15" customHeight="1" x14ac:dyDescent="0.15">
      <c r="A3" s="1454" t="s">
        <v>21</v>
      </c>
      <c r="B3" s="609" t="s">
        <v>22</v>
      </c>
      <c r="C3" s="1457"/>
      <c r="D3" s="1458"/>
      <c r="E3" s="1458"/>
      <c r="F3" s="1458"/>
      <c r="G3" s="1458"/>
      <c r="H3" s="1458"/>
      <c r="I3" s="1458"/>
      <c r="J3" s="1458"/>
      <c r="K3" s="1458"/>
      <c r="L3" s="1458"/>
      <c r="M3" s="1459"/>
      <c r="N3" s="605"/>
      <c r="O3" s="605"/>
    </row>
    <row r="4" spans="1:15" ht="15" customHeight="1" x14ac:dyDescent="0.15">
      <c r="A4" s="1455"/>
      <c r="B4" s="610" t="s">
        <v>23</v>
      </c>
      <c r="C4" s="1460"/>
      <c r="D4" s="1461"/>
      <c r="E4" s="1461"/>
      <c r="F4" s="1461"/>
      <c r="G4" s="1461"/>
      <c r="H4" s="1461"/>
      <c r="I4" s="1461"/>
      <c r="J4" s="1461"/>
      <c r="K4" s="1461"/>
      <c r="L4" s="1461"/>
      <c r="M4" s="1462"/>
      <c r="N4" s="605"/>
      <c r="O4" s="605"/>
    </row>
    <row r="5" spans="1:15" ht="15" customHeight="1" x14ac:dyDescent="0.15">
      <c r="A5" s="1455"/>
      <c r="B5" s="1463" t="s">
        <v>0</v>
      </c>
      <c r="C5" s="611" t="s">
        <v>999</v>
      </c>
      <c r="D5" s="612"/>
      <c r="E5" s="613" t="s">
        <v>1000</v>
      </c>
      <c r="F5" s="612"/>
      <c r="G5" s="614" t="s">
        <v>1001</v>
      </c>
      <c r="H5" s="614"/>
      <c r="I5" s="614"/>
      <c r="J5" s="614"/>
      <c r="K5" s="614"/>
      <c r="L5" s="614"/>
      <c r="M5" s="615"/>
      <c r="N5" s="605"/>
      <c r="O5" s="605"/>
    </row>
    <row r="6" spans="1:15" ht="15" customHeight="1" x14ac:dyDescent="0.15">
      <c r="A6" s="1455"/>
      <c r="B6" s="1464"/>
      <c r="C6" s="616"/>
      <c r="D6" s="617"/>
      <c r="E6" s="618"/>
      <c r="F6" s="619"/>
      <c r="G6" s="1466"/>
      <c r="H6" s="1466"/>
      <c r="I6" s="1466"/>
      <c r="J6" s="1466"/>
      <c r="K6" s="1466"/>
      <c r="L6" s="1466"/>
      <c r="M6" s="1467"/>
      <c r="N6" s="605"/>
      <c r="O6" s="605"/>
    </row>
    <row r="7" spans="1:15" ht="15" customHeight="1" x14ac:dyDescent="0.15">
      <c r="A7" s="1455"/>
      <c r="B7" s="1465"/>
      <c r="C7" s="1468"/>
      <c r="D7" s="1469"/>
      <c r="E7" s="1469"/>
      <c r="F7" s="1469"/>
      <c r="G7" s="1469"/>
      <c r="H7" s="1469"/>
      <c r="I7" s="1469"/>
      <c r="J7" s="1469"/>
      <c r="K7" s="1469"/>
      <c r="L7" s="1469"/>
      <c r="M7" s="1470"/>
      <c r="N7" s="605"/>
      <c r="O7" s="605"/>
    </row>
    <row r="8" spans="1:15" ht="15" customHeight="1" x14ac:dyDescent="0.15">
      <c r="A8" s="1455"/>
      <c r="B8" s="620" t="s">
        <v>18</v>
      </c>
      <c r="C8" s="1471"/>
      <c r="D8" s="1472"/>
      <c r="E8" s="1472"/>
      <c r="F8" s="1472"/>
      <c r="G8" s="1472"/>
      <c r="H8" s="1472"/>
      <c r="I8" s="1472"/>
      <c r="J8" s="1472"/>
      <c r="K8" s="1472"/>
      <c r="L8" s="1472"/>
      <c r="M8" s="1473"/>
      <c r="N8" s="605"/>
      <c r="O8" s="605"/>
    </row>
    <row r="9" spans="1:15" ht="15" customHeight="1" x14ac:dyDescent="0.15">
      <c r="A9" s="1456"/>
      <c r="B9" s="621" t="s">
        <v>1002</v>
      </c>
      <c r="C9" s="1474"/>
      <c r="D9" s="1475"/>
      <c r="E9" s="1475"/>
      <c r="F9" s="1475"/>
      <c r="G9" s="1475"/>
      <c r="H9" s="1475"/>
      <c r="I9" s="1475"/>
      <c r="J9" s="1475"/>
      <c r="K9" s="1475"/>
      <c r="L9" s="1475"/>
      <c r="M9" s="1476"/>
      <c r="N9" s="605"/>
      <c r="O9" s="605"/>
    </row>
    <row r="10" spans="1:15" ht="15" customHeight="1" x14ac:dyDescent="0.15">
      <c r="A10" s="1454" t="s">
        <v>26</v>
      </c>
      <c r="B10" s="622" t="s">
        <v>22</v>
      </c>
      <c r="C10" s="1493"/>
      <c r="D10" s="1494"/>
      <c r="E10" s="1495"/>
      <c r="F10" s="1496" t="s">
        <v>1003</v>
      </c>
      <c r="G10" s="1497"/>
      <c r="H10" s="623"/>
      <c r="I10" s="1497"/>
      <c r="J10" s="623"/>
      <c r="K10" s="1497"/>
      <c r="L10" s="623"/>
      <c r="M10" s="624"/>
      <c r="N10" s="605"/>
      <c r="O10" s="605"/>
    </row>
    <row r="11" spans="1:15" ht="15" customHeight="1" x14ac:dyDescent="0.15">
      <c r="A11" s="1455"/>
      <c r="B11" s="625" t="s">
        <v>28</v>
      </c>
      <c r="C11" s="1468"/>
      <c r="D11" s="1469"/>
      <c r="E11" s="1470"/>
      <c r="F11" s="1496"/>
      <c r="G11" s="1498"/>
      <c r="H11" s="626" t="s">
        <v>831</v>
      </c>
      <c r="I11" s="1498"/>
      <c r="J11" s="626" t="s">
        <v>1004</v>
      </c>
      <c r="K11" s="1498"/>
      <c r="L11" s="627" t="s">
        <v>1005</v>
      </c>
      <c r="M11" s="628"/>
      <c r="N11" s="605"/>
      <c r="O11" s="605"/>
    </row>
    <row r="12" spans="1:15" ht="15" customHeight="1" x14ac:dyDescent="0.15">
      <c r="A12" s="1455"/>
      <c r="B12" s="1499" t="s">
        <v>27</v>
      </c>
      <c r="C12" s="611" t="s">
        <v>999</v>
      </c>
      <c r="D12" s="612"/>
      <c r="E12" s="613" t="s">
        <v>1000</v>
      </c>
      <c r="F12" s="612"/>
      <c r="G12" s="614" t="s">
        <v>1001</v>
      </c>
      <c r="H12" s="614"/>
      <c r="I12" s="614"/>
      <c r="J12" s="614"/>
      <c r="K12" s="614"/>
      <c r="L12" s="614"/>
      <c r="M12" s="615"/>
      <c r="N12" s="605"/>
      <c r="O12" s="605"/>
    </row>
    <row r="13" spans="1:15" ht="15" customHeight="1" x14ac:dyDescent="0.15">
      <c r="A13" s="1455"/>
      <c r="B13" s="1500"/>
      <c r="C13" s="616"/>
      <c r="D13" s="617"/>
      <c r="E13" s="618"/>
      <c r="F13" s="619"/>
      <c r="G13" s="1466"/>
      <c r="H13" s="1466"/>
      <c r="I13" s="1466"/>
      <c r="J13" s="1466"/>
      <c r="K13" s="1466"/>
      <c r="L13" s="1466"/>
      <c r="M13" s="1467"/>
      <c r="N13" s="605"/>
      <c r="O13" s="605"/>
    </row>
    <row r="14" spans="1:15" ht="15" customHeight="1" x14ac:dyDescent="0.15">
      <c r="A14" s="1455"/>
      <c r="B14" s="1501"/>
      <c r="C14" s="1468"/>
      <c r="D14" s="1469"/>
      <c r="E14" s="1469"/>
      <c r="F14" s="1469"/>
      <c r="G14" s="1469"/>
      <c r="H14" s="1469"/>
      <c r="I14" s="1469"/>
      <c r="J14" s="1469"/>
      <c r="K14" s="1469"/>
      <c r="L14" s="1469"/>
      <c r="M14" s="1470"/>
      <c r="N14" s="605"/>
      <c r="O14" s="605"/>
    </row>
    <row r="15" spans="1:15" ht="15" customHeight="1" x14ac:dyDescent="0.15">
      <c r="A15" s="1455"/>
      <c r="B15" s="1477" t="s">
        <v>1006</v>
      </c>
      <c r="C15" s="1478"/>
      <c r="D15" s="1478"/>
      <c r="E15" s="1478"/>
      <c r="F15" s="1478"/>
      <c r="G15" s="1479"/>
      <c r="H15" s="1477"/>
      <c r="I15" s="1478"/>
      <c r="J15" s="1478"/>
      <c r="K15" s="1478"/>
      <c r="L15" s="1478"/>
      <c r="M15" s="1479"/>
      <c r="N15" s="605"/>
      <c r="O15" s="605"/>
    </row>
    <row r="16" spans="1:15" ht="15" customHeight="1" x14ac:dyDescent="0.15">
      <c r="A16" s="1455"/>
      <c r="B16" s="1480" t="s">
        <v>1007</v>
      </c>
      <c r="C16" s="1481"/>
      <c r="D16" s="1486" t="s">
        <v>29</v>
      </c>
      <c r="E16" s="1487"/>
      <c r="F16" s="1475"/>
      <c r="G16" s="1475"/>
      <c r="H16" s="1488"/>
      <c r="I16" s="1488"/>
      <c r="J16" s="1488"/>
      <c r="K16" s="1475"/>
      <c r="L16" s="1475"/>
      <c r="M16" s="1476"/>
      <c r="N16" s="605"/>
      <c r="O16" s="605"/>
    </row>
    <row r="17" spans="1:15" ht="15" customHeight="1" x14ac:dyDescent="0.15">
      <c r="A17" s="1455"/>
      <c r="B17" s="1482"/>
      <c r="C17" s="1483"/>
      <c r="D17" s="1489" t="s">
        <v>30</v>
      </c>
      <c r="E17" s="1490"/>
      <c r="F17" s="629"/>
      <c r="G17" s="629"/>
      <c r="H17" s="629"/>
      <c r="I17" s="629"/>
      <c r="J17" s="629"/>
      <c r="K17" s="629"/>
      <c r="L17" s="629"/>
      <c r="M17" s="630"/>
      <c r="N17" s="605"/>
      <c r="O17" s="605"/>
    </row>
    <row r="18" spans="1:15" ht="15" customHeight="1" x14ac:dyDescent="0.15">
      <c r="A18" s="1455"/>
      <c r="B18" s="1484"/>
      <c r="C18" s="1485"/>
      <c r="D18" s="1491"/>
      <c r="E18" s="1492"/>
      <c r="F18" s="631"/>
      <c r="G18" s="631"/>
      <c r="H18" s="631"/>
      <c r="I18" s="631"/>
      <c r="J18" s="631"/>
      <c r="K18" s="631"/>
      <c r="L18" s="631"/>
      <c r="M18" s="632"/>
      <c r="N18" s="605"/>
      <c r="O18" s="605"/>
    </row>
    <row r="19" spans="1:15" ht="15" customHeight="1" x14ac:dyDescent="0.15">
      <c r="A19" s="1454" t="s">
        <v>39</v>
      </c>
      <c r="B19" s="622" t="s">
        <v>22</v>
      </c>
      <c r="C19" s="1493"/>
      <c r="D19" s="1494"/>
      <c r="E19" s="1495"/>
      <c r="F19" s="1496" t="s">
        <v>1003</v>
      </c>
      <c r="G19" s="1497"/>
      <c r="H19" s="623"/>
      <c r="I19" s="1497"/>
      <c r="J19" s="623"/>
      <c r="K19" s="1497"/>
      <c r="L19" s="623"/>
      <c r="M19" s="624"/>
      <c r="N19" s="605"/>
      <c r="O19" s="605"/>
    </row>
    <row r="20" spans="1:15" ht="15" customHeight="1" x14ac:dyDescent="0.15">
      <c r="A20" s="1455"/>
      <c r="B20" s="625" t="s">
        <v>28</v>
      </c>
      <c r="C20" s="1468"/>
      <c r="D20" s="1469"/>
      <c r="E20" s="1470"/>
      <c r="F20" s="1496"/>
      <c r="G20" s="1498"/>
      <c r="H20" s="626" t="s">
        <v>831</v>
      </c>
      <c r="I20" s="1498"/>
      <c r="J20" s="626" t="s">
        <v>1004</v>
      </c>
      <c r="K20" s="1498"/>
      <c r="L20" s="627" t="s">
        <v>1005</v>
      </c>
      <c r="M20" s="628"/>
      <c r="N20" s="605"/>
      <c r="O20" s="605"/>
    </row>
    <row r="21" spans="1:15" ht="15" customHeight="1" x14ac:dyDescent="0.15">
      <c r="A21" s="1455"/>
      <c r="B21" s="1499" t="s">
        <v>27</v>
      </c>
      <c r="C21" s="611" t="s">
        <v>999</v>
      </c>
      <c r="D21" s="633"/>
      <c r="E21" s="613" t="s">
        <v>1000</v>
      </c>
      <c r="F21" s="633"/>
      <c r="G21" s="614"/>
      <c r="H21" s="614"/>
      <c r="I21" s="614"/>
      <c r="J21" s="614"/>
      <c r="K21" s="614"/>
      <c r="L21" s="614"/>
      <c r="M21" s="615"/>
      <c r="N21" s="605"/>
      <c r="O21" s="605"/>
    </row>
    <row r="22" spans="1:15" ht="15" customHeight="1" x14ac:dyDescent="0.15">
      <c r="A22" s="1455"/>
      <c r="B22" s="1500"/>
      <c r="C22" s="616"/>
      <c r="D22" s="617"/>
      <c r="E22" s="618"/>
      <c r="F22" s="619"/>
      <c r="G22" s="1466"/>
      <c r="H22" s="1466"/>
      <c r="I22" s="1466"/>
      <c r="J22" s="1466"/>
      <c r="K22" s="1466"/>
      <c r="L22" s="1466"/>
      <c r="M22" s="1467"/>
      <c r="N22" s="605"/>
      <c r="O22" s="605"/>
    </row>
    <row r="23" spans="1:15" ht="15" customHeight="1" x14ac:dyDescent="0.15">
      <c r="A23" s="1455"/>
      <c r="B23" s="1501"/>
      <c r="C23" s="1468"/>
      <c r="D23" s="1469"/>
      <c r="E23" s="1469"/>
      <c r="F23" s="1469"/>
      <c r="G23" s="1469"/>
      <c r="H23" s="1469"/>
      <c r="I23" s="1469"/>
      <c r="J23" s="1469"/>
      <c r="K23" s="1469"/>
      <c r="L23" s="1469"/>
      <c r="M23" s="1470"/>
      <c r="N23" s="605"/>
      <c r="O23" s="605"/>
    </row>
    <row r="24" spans="1:15" ht="15" customHeight="1" x14ac:dyDescent="0.15">
      <c r="A24" s="1505" t="s">
        <v>1008</v>
      </c>
      <c r="B24" s="1506"/>
      <c r="C24" s="1506"/>
      <c r="D24" s="1507"/>
      <c r="E24" s="1507"/>
      <c r="F24" s="1508"/>
      <c r="G24" s="1509"/>
      <c r="H24" s="1510" t="s">
        <v>31</v>
      </c>
      <c r="I24" s="1511"/>
      <c r="J24" s="1511"/>
      <c r="K24" s="1511"/>
      <c r="L24" s="1511"/>
      <c r="M24" s="1512"/>
      <c r="N24" s="634"/>
      <c r="O24" s="605"/>
    </row>
    <row r="25" spans="1:15" ht="15" hidden="1" customHeight="1" x14ac:dyDescent="0.15">
      <c r="A25" s="1513" t="s">
        <v>1009</v>
      </c>
      <c r="B25" s="1514"/>
      <c r="C25" s="1514"/>
      <c r="D25" s="1514"/>
      <c r="E25" s="1514"/>
      <c r="F25" s="1514"/>
      <c r="G25" s="1514"/>
      <c r="H25" s="1514"/>
      <c r="I25" s="1514"/>
      <c r="J25" s="1514"/>
      <c r="K25" s="1514"/>
      <c r="L25" s="1514"/>
      <c r="M25" s="1515"/>
      <c r="N25" s="605"/>
      <c r="O25" s="605"/>
    </row>
    <row r="26" spans="1:15" ht="15" hidden="1" customHeight="1" x14ac:dyDescent="0.15">
      <c r="A26" s="1489" t="s">
        <v>36</v>
      </c>
      <c r="B26" s="1516"/>
      <c r="C26" s="1496" t="s">
        <v>1010</v>
      </c>
      <c r="D26" s="1496"/>
      <c r="E26" s="1499" t="s">
        <v>1011</v>
      </c>
      <c r="F26" s="1463"/>
      <c r="G26" s="613"/>
      <c r="H26" s="613"/>
      <c r="I26" s="613"/>
      <c r="J26" s="613"/>
      <c r="K26" s="613"/>
      <c r="L26" s="613"/>
      <c r="M26" s="635"/>
      <c r="N26" s="605"/>
      <c r="O26" s="605"/>
    </row>
    <row r="27" spans="1:15" ht="15" hidden="1" customHeight="1" x14ac:dyDescent="0.15">
      <c r="A27" s="1517"/>
      <c r="B27" s="1518"/>
      <c r="C27" s="636" t="s">
        <v>40</v>
      </c>
      <c r="D27" s="636" t="s">
        <v>41</v>
      </c>
      <c r="E27" s="636" t="s">
        <v>40</v>
      </c>
      <c r="F27" s="636" t="s">
        <v>41</v>
      </c>
      <c r="G27" s="605"/>
      <c r="H27" s="605"/>
      <c r="I27" s="605"/>
      <c r="J27" s="605"/>
      <c r="K27" s="605"/>
      <c r="L27" s="605"/>
      <c r="M27" s="637"/>
      <c r="N27" s="605"/>
      <c r="O27" s="605"/>
    </row>
    <row r="28" spans="1:15" ht="15" hidden="1" customHeight="1" x14ac:dyDescent="0.15">
      <c r="A28" s="1499" t="s">
        <v>1012</v>
      </c>
      <c r="B28" s="1502"/>
      <c r="C28" s="636"/>
      <c r="D28" s="636"/>
      <c r="E28" s="636"/>
      <c r="F28" s="636"/>
      <c r="G28" s="605"/>
      <c r="H28" s="605"/>
      <c r="I28" s="605"/>
      <c r="J28" s="605"/>
      <c r="K28" s="605"/>
      <c r="L28" s="605"/>
      <c r="M28" s="637"/>
      <c r="N28" s="605"/>
      <c r="O28" s="605"/>
    </row>
    <row r="29" spans="1:15" ht="15" hidden="1" customHeight="1" x14ac:dyDescent="0.15">
      <c r="A29" s="1501" t="s">
        <v>1013</v>
      </c>
      <c r="B29" s="1503"/>
      <c r="C29" s="636"/>
      <c r="D29" s="636"/>
      <c r="E29" s="636"/>
      <c r="F29" s="636"/>
      <c r="G29" s="605"/>
      <c r="H29" s="605"/>
      <c r="I29" s="605"/>
      <c r="J29" s="605"/>
      <c r="K29" s="605"/>
      <c r="L29" s="605"/>
      <c r="M29" s="637"/>
      <c r="N29" s="605"/>
      <c r="O29" s="605"/>
    </row>
    <row r="30" spans="1:15" ht="15" hidden="1" customHeight="1" x14ac:dyDescent="0.15">
      <c r="A30" s="621" t="s">
        <v>1014</v>
      </c>
      <c r="B30" s="638"/>
      <c r="C30" s="1496"/>
      <c r="D30" s="1496"/>
      <c r="E30" s="1496"/>
      <c r="F30" s="1496"/>
      <c r="G30" s="605"/>
      <c r="H30" s="605"/>
      <c r="I30" s="605"/>
      <c r="J30" s="605"/>
      <c r="K30" s="605"/>
      <c r="L30" s="605"/>
      <c r="M30" s="637"/>
      <c r="N30" s="605"/>
      <c r="O30" s="605"/>
    </row>
    <row r="31" spans="1:15" ht="15" hidden="1" customHeight="1" x14ac:dyDescent="0.15">
      <c r="A31" s="621" t="s">
        <v>1015</v>
      </c>
      <c r="B31" s="638"/>
      <c r="C31" s="1504"/>
      <c r="D31" s="1504"/>
      <c r="E31" s="1504"/>
      <c r="F31" s="1504"/>
      <c r="G31" s="639"/>
      <c r="H31" s="639"/>
      <c r="I31" s="639"/>
      <c r="J31" s="639"/>
      <c r="K31" s="639"/>
      <c r="L31" s="639"/>
      <c r="M31" s="640"/>
      <c r="N31" s="634"/>
      <c r="O31" s="605"/>
    </row>
    <row r="32" spans="1:15" ht="15" customHeight="1" x14ac:dyDescent="0.15">
      <c r="A32" s="1513" t="s">
        <v>1016</v>
      </c>
      <c r="B32" s="1514"/>
      <c r="C32" s="1532"/>
      <c r="D32" s="1532"/>
      <c r="E32" s="1532"/>
      <c r="F32" s="1514"/>
      <c r="G32" s="1514"/>
      <c r="H32" s="1514"/>
      <c r="I32" s="1514"/>
      <c r="J32" s="1514"/>
      <c r="K32" s="1514"/>
      <c r="L32" s="1514"/>
      <c r="M32" s="1515"/>
      <c r="N32" s="634"/>
      <c r="O32" s="605"/>
    </row>
    <row r="33" spans="1:15" ht="24.95" customHeight="1" x14ac:dyDescent="0.15">
      <c r="A33" s="1533" t="s">
        <v>1017</v>
      </c>
      <c r="B33" s="1534"/>
      <c r="C33" s="641"/>
      <c r="D33" s="1537" t="s">
        <v>32</v>
      </c>
      <c r="E33" s="1538"/>
      <c r="F33" s="1539" t="s">
        <v>1018</v>
      </c>
      <c r="G33" s="1540"/>
      <c r="H33" s="642" t="s">
        <v>1019</v>
      </c>
      <c r="I33" s="1541"/>
      <c r="J33" s="1542"/>
      <c r="K33" s="642" t="s">
        <v>1020</v>
      </c>
      <c r="L33" s="1541"/>
      <c r="M33" s="1542"/>
      <c r="N33" s="634"/>
      <c r="O33" s="605"/>
    </row>
    <row r="34" spans="1:15" ht="24.95" customHeight="1" x14ac:dyDescent="0.15">
      <c r="A34" s="1535"/>
      <c r="B34" s="1536"/>
      <c r="C34" s="643"/>
      <c r="D34" s="1543" t="s">
        <v>1021</v>
      </c>
      <c r="E34" s="1544"/>
      <c r="F34" s="1539"/>
      <c r="G34" s="1540"/>
      <c r="H34" s="1545" t="s">
        <v>1022</v>
      </c>
      <c r="I34" s="1546"/>
      <c r="J34" s="1546"/>
      <c r="K34" s="1546"/>
      <c r="L34" s="1546"/>
      <c r="M34" s="1547"/>
      <c r="N34" s="634"/>
      <c r="O34" s="605"/>
    </row>
    <row r="35" spans="1:15" ht="36.75" customHeight="1" x14ac:dyDescent="0.15">
      <c r="A35" s="1535"/>
      <c r="B35" s="1536"/>
      <c r="C35" s="643"/>
      <c r="D35" s="1543" t="s">
        <v>1023</v>
      </c>
      <c r="E35" s="1544"/>
      <c r="F35" s="1519" t="s">
        <v>1024</v>
      </c>
      <c r="G35" s="1519"/>
      <c r="H35" s="1519"/>
      <c r="I35" s="1519"/>
      <c r="J35" s="1519"/>
      <c r="K35" s="1520"/>
      <c r="L35" s="1521" t="s">
        <v>34</v>
      </c>
      <c r="M35" s="1521"/>
      <c r="N35" s="634"/>
      <c r="O35" s="605"/>
    </row>
    <row r="36" spans="1:15" ht="15" customHeight="1" x14ac:dyDescent="0.15">
      <c r="A36" s="1486" t="s">
        <v>1025</v>
      </c>
      <c r="B36" s="1487"/>
      <c r="C36" s="1522"/>
      <c r="D36" s="1523"/>
      <c r="E36" s="1523"/>
      <c r="F36" s="1524"/>
      <c r="G36" s="1524"/>
      <c r="H36" s="1524"/>
      <c r="I36" s="1524"/>
      <c r="J36" s="1524"/>
      <c r="K36" s="1524"/>
      <c r="L36" s="1524"/>
      <c r="M36" s="1525"/>
      <c r="N36" s="634"/>
      <c r="O36" s="605"/>
    </row>
    <row r="37" spans="1:15" ht="15" customHeight="1" x14ac:dyDescent="0.15">
      <c r="A37" s="1526" t="s">
        <v>1026</v>
      </c>
      <c r="B37" s="1527"/>
      <c r="C37" s="1528"/>
      <c r="D37" s="1529"/>
      <c r="E37" s="1530"/>
      <c r="F37" s="1530"/>
      <c r="G37" s="1529"/>
      <c r="H37" s="1529"/>
      <c r="I37" s="1529"/>
      <c r="J37" s="1529"/>
      <c r="K37" s="1529"/>
      <c r="L37" s="1529"/>
      <c r="M37" s="1531"/>
      <c r="N37" s="634"/>
      <c r="O37" s="605"/>
    </row>
    <row r="38" spans="1:15" ht="15" customHeight="1" x14ac:dyDescent="0.15">
      <c r="A38" s="1526" t="s">
        <v>1027</v>
      </c>
      <c r="B38" s="1548"/>
      <c r="C38" s="1551" t="s">
        <v>1028</v>
      </c>
      <c r="D38" s="1551"/>
      <c r="E38" s="1551"/>
      <c r="F38" s="1551"/>
      <c r="G38" s="644" t="s">
        <v>1029</v>
      </c>
      <c r="H38" s="1551"/>
      <c r="I38" s="1551"/>
      <c r="J38" s="1551"/>
      <c r="K38" s="1551"/>
      <c r="L38" s="1551"/>
      <c r="M38" s="1551"/>
      <c r="N38" s="634"/>
      <c r="O38" s="605"/>
    </row>
    <row r="39" spans="1:15" ht="24.95" customHeight="1" x14ac:dyDescent="0.15">
      <c r="A39" s="1549"/>
      <c r="B39" s="1550"/>
      <c r="C39" s="645" t="s">
        <v>1030</v>
      </c>
      <c r="D39" s="1552"/>
      <c r="E39" s="1552"/>
      <c r="F39" s="1552"/>
      <c r="G39" s="1552"/>
      <c r="H39" s="1552"/>
      <c r="I39" s="1552"/>
      <c r="J39" s="1552"/>
      <c r="K39" s="1552"/>
      <c r="L39" s="1552"/>
      <c r="M39" s="1552"/>
    </row>
    <row r="40" spans="1:15" ht="15" customHeight="1" x14ac:dyDescent="0.15">
      <c r="A40" s="1553" t="s">
        <v>1031</v>
      </c>
      <c r="B40" s="1554"/>
      <c r="C40" s="646" t="s">
        <v>1032</v>
      </c>
      <c r="D40" s="1555"/>
      <c r="E40" s="1555"/>
      <c r="F40" s="1555"/>
      <c r="G40" s="1556" t="s">
        <v>1033</v>
      </c>
      <c r="H40" s="1556"/>
      <c r="I40" s="1557"/>
      <c r="J40" s="1557"/>
      <c r="K40" s="1557"/>
      <c r="L40" s="1557"/>
      <c r="M40" s="1557"/>
      <c r="N40" s="634"/>
      <c r="O40" s="605"/>
    </row>
    <row r="41" spans="1:15" ht="15" customHeight="1" x14ac:dyDescent="0.15">
      <c r="A41" s="1564" t="s">
        <v>1034</v>
      </c>
      <c r="B41" s="1565"/>
      <c r="C41" s="646" t="s">
        <v>1032</v>
      </c>
      <c r="D41" s="1566"/>
      <c r="E41" s="1567"/>
      <c r="F41" s="1567"/>
      <c r="G41" s="1567"/>
      <c r="H41" s="1567"/>
      <c r="I41" s="1567"/>
      <c r="J41" s="1567"/>
      <c r="K41" s="1567"/>
      <c r="L41" s="1567"/>
      <c r="M41" s="1568"/>
      <c r="N41" s="634"/>
      <c r="O41" s="605"/>
    </row>
    <row r="42" spans="1:15" ht="15" customHeight="1" x14ac:dyDescent="0.15">
      <c r="A42" s="647"/>
      <c r="B42" s="647"/>
      <c r="C42" s="648"/>
      <c r="D42" s="648"/>
      <c r="E42" s="648"/>
      <c r="F42" s="648"/>
      <c r="G42" s="648"/>
      <c r="H42" s="648"/>
      <c r="I42" s="648"/>
      <c r="J42" s="648"/>
      <c r="K42" s="648"/>
      <c r="L42" s="648"/>
      <c r="M42" s="648"/>
      <c r="N42" s="634"/>
      <c r="O42" s="605"/>
    </row>
    <row r="43" spans="1:15" ht="15" customHeight="1" x14ac:dyDescent="0.15">
      <c r="A43" s="1569" t="s">
        <v>1035</v>
      </c>
      <c r="B43" s="1569"/>
      <c r="C43" s="1569"/>
      <c r="D43" s="1569"/>
      <c r="E43" s="1569"/>
      <c r="F43" s="1569"/>
      <c r="G43" s="1569"/>
      <c r="H43" s="1569"/>
      <c r="I43" s="1569"/>
      <c r="J43" s="1569"/>
      <c r="K43" s="1569"/>
      <c r="L43" s="1569"/>
      <c r="M43" s="1569"/>
      <c r="N43" s="605"/>
      <c r="O43" s="605"/>
    </row>
    <row r="44" spans="1:15" ht="15" customHeight="1" x14ac:dyDescent="0.15">
      <c r="A44" s="1454" t="s">
        <v>1036</v>
      </c>
      <c r="B44" s="649" t="s">
        <v>22</v>
      </c>
      <c r="C44" s="1571" t="s">
        <v>1037</v>
      </c>
      <c r="D44" s="1572"/>
      <c r="E44" s="1572"/>
      <c r="F44" s="1572"/>
      <c r="G44" s="1572"/>
      <c r="H44" s="1572"/>
      <c r="I44" s="1572"/>
      <c r="J44" s="1572"/>
      <c r="K44" s="1572"/>
      <c r="L44" s="1572"/>
      <c r="M44" s="1573"/>
      <c r="N44" s="605"/>
      <c r="O44" s="605"/>
    </row>
    <row r="45" spans="1:15" ht="15" customHeight="1" x14ac:dyDescent="0.15">
      <c r="A45" s="1455"/>
      <c r="B45" s="650" t="s">
        <v>23</v>
      </c>
      <c r="C45" s="1574"/>
      <c r="D45" s="1575"/>
      <c r="E45" s="1575"/>
      <c r="F45" s="1575"/>
      <c r="G45" s="1575"/>
      <c r="H45" s="1575"/>
      <c r="I45" s="1575"/>
      <c r="J45" s="1575"/>
      <c r="K45" s="1575"/>
      <c r="L45" s="1575"/>
      <c r="M45" s="1576"/>
      <c r="N45" s="605"/>
      <c r="O45" s="605"/>
    </row>
    <row r="46" spans="1:15" ht="15" customHeight="1" x14ac:dyDescent="0.15">
      <c r="A46" s="1455"/>
      <c r="B46" s="1577" t="s">
        <v>0</v>
      </c>
      <c r="C46" s="1580" t="s">
        <v>1038</v>
      </c>
      <c r="D46" s="1577"/>
      <c r="E46" s="1577"/>
      <c r="F46" s="1577"/>
      <c r="G46" s="1577"/>
      <c r="H46" s="1577"/>
      <c r="I46" s="1577"/>
      <c r="J46" s="1577"/>
      <c r="K46" s="1577"/>
      <c r="L46" s="1577"/>
      <c r="M46" s="1581"/>
      <c r="N46" s="605"/>
      <c r="O46" s="605"/>
    </row>
    <row r="47" spans="1:15" ht="15" customHeight="1" x14ac:dyDescent="0.15">
      <c r="A47" s="1455"/>
      <c r="B47" s="1578"/>
      <c r="C47" s="1582"/>
      <c r="D47" s="1578"/>
      <c r="E47" s="1578"/>
      <c r="F47" s="1578"/>
      <c r="G47" s="1578"/>
      <c r="H47" s="1578"/>
      <c r="I47" s="1578"/>
      <c r="J47" s="1578"/>
      <c r="K47" s="1578"/>
      <c r="L47" s="1578"/>
      <c r="M47" s="1583"/>
      <c r="N47" s="605"/>
      <c r="O47" s="605"/>
    </row>
    <row r="48" spans="1:15" ht="15" customHeight="1" x14ac:dyDescent="0.15">
      <c r="A48" s="1455"/>
      <c r="B48" s="1579"/>
      <c r="C48" s="1584"/>
      <c r="D48" s="1579"/>
      <c r="E48" s="1579"/>
      <c r="F48" s="1579"/>
      <c r="G48" s="1579"/>
      <c r="H48" s="1579"/>
      <c r="I48" s="1579"/>
      <c r="J48" s="1579"/>
      <c r="K48" s="1579"/>
      <c r="L48" s="1579"/>
      <c r="M48" s="1585"/>
      <c r="N48" s="605"/>
      <c r="O48" s="605"/>
    </row>
    <row r="49" spans="1:15" ht="15" customHeight="1" x14ac:dyDescent="0.15">
      <c r="A49" s="1455"/>
      <c r="B49" s="651" t="s">
        <v>24</v>
      </c>
      <c r="C49" s="1471" t="s">
        <v>1039</v>
      </c>
      <c r="D49" s="1472"/>
      <c r="E49" s="1472"/>
      <c r="F49" s="1472"/>
      <c r="G49" s="1472"/>
      <c r="H49" s="1472"/>
      <c r="I49" s="1472"/>
      <c r="J49" s="1472"/>
      <c r="K49" s="1472"/>
      <c r="L49" s="1472"/>
      <c r="M49" s="1473"/>
      <c r="N49" s="605"/>
      <c r="O49" s="605"/>
    </row>
    <row r="50" spans="1:15" ht="15" customHeight="1" x14ac:dyDescent="0.15">
      <c r="A50" s="1455"/>
      <c r="B50" s="1586" t="s">
        <v>1040</v>
      </c>
      <c r="C50" s="1587"/>
      <c r="D50" s="641"/>
      <c r="E50" s="1558" t="s">
        <v>1041</v>
      </c>
      <c r="F50" s="1559"/>
      <c r="G50" s="641"/>
      <c r="H50" s="1558" t="s">
        <v>1042</v>
      </c>
      <c r="I50" s="1558"/>
      <c r="J50" s="1558"/>
      <c r="K50" s="1559"/>
      <c r="L50" s="1560"/>
      <c r="M50" s="1561"/>
      <c r="N50" s="605"/>
      <c r="O50" s="605"/>
    </row>
    <row r="51" spans="1:15" ht="15" customHeight="1" x14ac:dyDescent="0.15">
      <c r="A51" s="1455"/>
      <c r="B51" s="1588"/>
      <c r="C51" s="1589"/>
      <c r="D51" s="641"/>
      <c r="E51" s="1558" t="s">
        <v>1043</v>
      </c>
      <c r="F51" s="1559"/>
      <c r="G51" s="641"/>
      <c r="H51" s="1558" t="s">
        <v>1044</v>
      </c>
      <c r="I51" s="1558"/>
      <c r="J51" s="1558"/>
      <c r="K51" s="1559"/>
      <c r="L51" s="1562"/>
      <c r="M51" s="1563"/>
      <c r="N51" s="605"/>
      <c r="O51" s="605"/>
    </row>
    <row r="52" spans="1:15" ht="15" customHeight="1" x14ac:dyDescent="0.15">
      <c r="A52" s="1455"/>
      <c r="B52" s="1496" t="s">
        <v>1045</v>
      </c>
      <c r="C52" s="1496"/>
      <c r="D52" s="1496"/>
      <c r="E52" s="1496"/>
      <c r="F52" s="1496"/>
      <c r="G52" s="1496"/>
      <c r="H52" s="1496"/>
      <c r="I52" s="1496"/>
      <c r="J52" s="1496"/>
      <c r="K52" s="1496"/>
      <c r="L52" s="1496"/>
      <c r="M52" s="1496"/>
      <c r="N52" s="605"/>
      <c r="O52" s="605"/>
    </row>
    <row r="53" spans="1:15" ht="15" customHeight="1" x14ac:dyDescent="0.15">
      <c r="A53" s="1455"/>
      <c r="B53" s="1499" t="s">
        <v>1046</v>
      </c>
      <c r="C53" s="1502"/>
      <c r="D53" s="1474" t="s">
        <v>1047</v>
      </c>
      <c r="E53" s="1476"/>
      <c r="F53" s="1474"/>
      <c r="G53" s="1475"/>
      <c r="H53" s="1475"/>
      <c r="I53" s="1475"/>
      <c r="J53" s="1475"/>
      <c r="K53" s="1475"/>
      <c r="L53" s="1475"/>
      <c r="M53" s="1476"/>
      <c r="N53" s="605"/>
      <c r="O53" s="605"/>
    </row>
    <row r="54" spans="1:15" ht="15" customHeight="1" x14ac:dyDescent="0.15">
      <c r="A54" s="1455"/>
      <c r="B54" s="1501"/>
      <c r="C54" s="1503"/>
      <c r="D54" s="652" t="s">
        <v>1048</v>
      </c>
      <c r="E54" s="1598"/>
      <c r="F54" s="1599"/>
      <c r="G54" s="653" t="s">
        <v>1049</v>
      </c>
      <c r="H54" s="1600"/>
      <c r="I54" s="1600"/>
      <c r="J54" s="1600"/>
      <c r="K54" s="1600"/>
      <c r="L54" s="654"/>
      <c r="M54" s="628"/>
      <c r="N54" s="605"/>
      <c r="O54" s="605"/>
    </row>
    <row r="55" spans="1:15" ht="15" customHeight="1" x14ac:dyDescent="0.15">
      <c r="A55" s="1455"/>
      <c r="B55" s="1496" t="s">
        <v>1050</v>
      </c>
      <c r="C55" s="1496"/>
      <c r="D55" s="1601"/>
      <c r="E55" s="1601"/>
      <c r="F55" s="1601" t="s">
        <v>1051</v>
      </c>
      <c r="G55" s="1601"/>
      <c r="H55" s="614"/>
      <c r="I55" s="1463" t="s">
        <v>1052</v>
      </c>
      <c r="J55" s="1463"/>
      <c r="K55" s="1463"/>
      <c r="L55" s="614"/>
      <c r="M55" s="615" t="s">
        <v>1053</v>
      </c>
      <c r="N55" s="605"/>
      <c r="O55" s="605"/>
    </row>
    <row r="56" spans="1:15" ht="15" customHeight="1" x14ac:dyDescent="0.15">
      <c r="A56" s="1570"/>
      <c r="B56" s="1590" t="s">
        <v>1054</v>
      </c>
      <c r="C56" s="1590"/>
      <c r="D56" s="1590"/>
      <c r="E56" s="1590"/>
      <c r="F56" s="655"/>
      <c r="G56" s="655"/>
      <c r="H56" s="656"/>
      <c r="I56" s="657"/>
      <c r="J56" s="658"/>
      <c r="K56" s="658"/>
      <c r="L56" s="658"/>
      <c r="M56" s="656"/>
      <c r="N56" s="605"/>
      <c r="O56" s="605"/>
    </row>
    <row r="57" spans="1:15" ht="15" customHeight="1" x14ac:dyDescent="0.15">
      <c r="A57" s="1570"/>
      <c r="B57" s="1590" t="s">
        <v>1055</v>
      </c>
      <c r="C57" s="1590"/>
      <c r="D57" s="1590"/>
      <c r="E57" s="1590"/>
      <c r="F57" s="1591"/>
      <c r="G57" s="1591"/>
      <c r="H57" s="1592"/>
      <c r="I57" s="659"/>
      <c r="J57" s="660"/>
      <c r="K57" s="660"/>
      <c r="L57" s="660"/>
      <c r="M57" s="661"/>
      <c r="N57" s="605"/>
      <c r="O57" s="605"/>
    </row>
    <row r="58" spans="1:15" ht="15" customHeight="1" x14ac:dyDescent="0.15">
      <c r="A58" s="1570"/>
      <c r="B58" s="1593" t="s">
        <v>1056</v>
      </c>
      <c r="C58" s="1594"/>
      <c r="D58" s="641"/>
      <c r="E58" s="1597" t="s">
        <v>1057</v>
      </c>
      <c r="F58" s="1487"/>
      <c r="G58" s="641"/>
      <c r="H58" s="1597" t="s">
        <v>1058</v>
      </c>
      <c r="I58" s="1597"/>
      <c r="J58" s="1597"/>
      <c r="K58" s="1487"/>
      <c r="L58" s="1602"/>
      <c r="M58" s="1603"/>
      <c r="N58" s="605"/>
      <c r="O58" s="605"/>
    </row>
    <row r="59" spans="1:15" ht="15" customHeight="1" x14ac:dyDescent="0.15">
      <c r="A59" s="1456"/>
      <c r="B59" s="1595"/>
      <c r="C59" s="1596"/>
      <c r="D59" s="641"/>
      <c r="E59" s="1597" t="s">
        <v>1059</v>
      </c>
      <c r="F59" s="1487"/>
      <c r="G59" s="641"/>
      <c r="H59" s="1597" t="s">
        <v>1060</v>
      </c>
      <c r="I59" s="1597"/>
      <c r="J59" s="1597"/>
      <c r="K59" s="1487"/>
      <c r="L59" s="1604"/>
      <c r="M59" s="1605"/>
      <c r="N59" s="605"/>
      <c r="O59" s="605"/>
    </row>
    <row r="60" spans="1:15" ht="15" customHeight="1" x14ac:dyDescent="0.15">
      <c r="A60" s="1454" t="s">
        <v>1061</v>
      </c>
      <c r="B60" s="609" t="s">
        <v>22</v>
      </c>
      <c r="C60" s="1457" t="s">
        <v>1062</v>
      </c>
      <c r="D60" s="1458"/>
      <c r="E60" s="1458"/>
      <c r="F60" s="1458"/>
      <c r="G60" s="1458"/>
      <c r="H60" s="1458"/>
      <c r="I60" s="1458"/>
      <c r="J60" s="1458"/>
      <c r="K60" s="1458"/>
      <c r="L60" s="1458"/>
      <c r="M60" s="1459"/>
      <c r="N60" s="605"/>
      <c r="O60" s="605"/>
    </row>
    <row r="61" spans="1:15" ht="15" customHeight="1" x14ac:dyDescent="0.15">
      <c r="A61" s="1455"/>
      <c r="B61" s="610" t="s">
        <v>23</v>
      </c>
      <c r="C61" s="1460"/>
      <c r="D61" s="1461"/>
      <c r="E61" s="1461"/>
      <c r="F61" s="1461"/>
      <c r="G61" s="1461"/>
      <c r="H61" s="1461"/>
      <c r="I61" s="1461"/>
      <c r="J61" s="1461"/>
      <c r="K61" s="1461"/>
      <c r="L61" s="1461"/>
      <c r="M61" s="1462"/>
      <c r="N61" s="605"/>
      <c r="O61" s="605"/>
    </row>
    <row r="62" spans="1:15" ht="15" customHeight="1" x14ac:dyDescent="0.15">
      <c r="A62" s="1455"/>
      <c r="B62" s="1463" t="s">
        <v>0</v>
      </c>
      <c r="C62" s="611" t="s">
        <v>999</v>
      </c>
      <c r="D62" s="612"/>
      <c r="E62" s="613" t="s">
        <v>1000</v>
      </c>
      <c r="F62" s="612"/>
      <c r="G62" s="614" t="s">
        <v>1001</v>
      </c>
      <c r="H62" s="614"/>
      <c r="I62" s="614"/>
      <c r="J62" s="614"/>
      <c r="K62" s="614"/>
      <c r="L62" s="614"/>
      <c r="M62" s="615"/>
      <c r="N62" s="605"/>
      <c r="O62" s="605"/>
    </row>
    <row r="63" spans="1:15" ht="15" customHeight="1" x14ac:dyDescent="0.15">
      <c r="A63" s="1455"/>
      <c r="B63" s="1464"/>
      <c r="C63" s="616"/>
      <c r="D63" s="617"/>
      <c r="E63" s="618"/>
      <c r="F63" s="619"/>
      <c r="G63" s="1466"/>
      <c r="H63" s="1466"/>
      <c r="I63" s="1466"/>
      <c r="J63" s="1466"/>
      <c r="K63" s="1466"/>
      <c r="L63" s="1466"/>
      <c r="M63" s="1467"/>
      <c r="N63" s="605"/>
      <c r="O63" s="605"/>
    </row>
    <row r="64" spans="1:15" ht="15" customHeight="1" x14ac:dyDescent="0.15">
      <c r="A64" s="1455"/>
      <c r="B64" s="1465"/>
      <c r="C64" s="1468"/>
      <c r="D64" s="1469"/>
      <c r="E64" s="1469"/>
      <c r="F64" s="1469"/>
      <c r="G64" s="1469"/>
      <c r="H64" s="1469"/>
      <c r="I64" s="1469"/>
      <c r="J64" s="1469"/>
      <c r="K64" s="1469"/>
      <c r="L64" s="1469"/>
      <c r="M64" s="1470"/>
      <c r="N64" s="605"/>
      <c r="O64" s="605"/>
    </row>
    <row r="65" spans="1:15" ht="15" customHeight="1" x14ac:dyDescent="0.15">
      <c r="A65" s="1455"/>
      <c r="B65" s="620" t="s">
        <v>18</v>
      </c>
      <c r="C65" s="1471"/>
      <c r="D65" s="1472"/>
      <c r="E65" s="1472"/>
      <c r="F65" s="1472"/>
      <c r="G65" s="1472"/>
      <c r="H65" s="1472"/>
      <c r="I65" s="1472"/>
      <c r="J65" s="1472"/>
      <c r="K65" s="1472"/>
      <c r="L65" s="1472"/>
      <c r="M65" s="1473"/>
      <c r="N65" s="605"/>
      <c r="O65" s="605"/>
    </row>
    <row r="66" spans="1:15" ht="15" customHeight="1" x14ac:dyDescent="0.15">
      <c r="A66" s="1455"/>
      <c r="B66" s="1586" t="s">
        <v>1040</v>
      </c>
      <c r="C66" s="1587"/>
      <c r="D66" s="641"/>
      <c r="E66" s="1558" t="s">
        <v>1041</v>
      </c>
      <c r="F66" s="1559"/>
      <c r="G66" s="641"/>
      <c r="H66" s="1558" t="s">
        <v>1042</v>
      </c>
      <c r="I66" s="1558"/>
      <c r="J66" s="1558"/>
      <c r="K66" s="1559"/>
      <c r="L66" s="1560"/>
      <c r="M66" s="1561"/>
      <c r="N66" s="605"/>
      <c r="O66" s="605"/>
    </row>
    <row r="67" spans="1:15" ht="15" customHeight="1" x14ac:dyDescent="0.15">
      <c r="A67" s="1455"/>
      <c r="B67" s="1588"/>
      <c r="C67" s="1589"/>
      <c r="D67" s="641"/>
      <c r="E67" s="1558" t="s">
        <v>1043</v>
      </c>
      <c r="F67" s="1559"/>
      <c r="G67" s="641"/>
      <c r="H67" s="1558" t="s">
        <v>1044</v>
      </c>
      <c r="I67" s="1558"/>
      <c r="J67" s="1558"/>
      <c r="K67" s="1559"/>
      <c r="L67" s="1562"/>
      <c r="M67" s="1563"/>
      <c r="N67" s="605"/>
      <c r="O67" s="605"/>
    </row>
    <row r="68" spans="1:15" ht="15" customHeight="1" x14ac:dyDescent="0.15">
      <c r="A68" s="1455"/>
      <c r="B68" s="1496" t="s">
        <v>1045</v>
      </c>
      <c r="C68" s="1496"/>
      <c r="D68" s="1496"/>
      <c r="E68" s="1496"/>
      <c r="F68" s="1496"/>
      <c r="G68" s="1496"/>
      <c r="H68" s="1496"/>
      <c r="I68" s="1496"/>
      <c r="J68" s="1496"/>
      <c r="K68" s="1496"/>
      <c r="L68" s="1496"/>
      <c r="M68" s="1496"/>
      <c r="N68" s="605"/>
      <c r="O68" s="605"/>
    </row>
    <row r="69" spans="1:15" ht="15" customHeight="1" x14ac:dyDescent="0.15">
      <c r="A69" s="1455"/>
      <c r="B69" s="1499" t="s">
        <v>1046</v>
      </c>
      <c r="C69" s="1502"/>
      <c r="D69" s="1474" t="s">
        <v>1047</v>
      </c>
      <c r="E69" s="1476"/>
      <c r="F69" s="1474"/>
      <c r="G69" s="1475"/>
      <c r="H69" s="1475"/>
      <c r="I69" s="1475"/>
      <c r="J69" s="1475"/>
      <c r="K69" s="1475"/>
      <c r="L69" s="1475"/>
      <c r="M69" s="1476"/>
      <c r="N69" s="605"/>
      <c r="O69" s="605"/>
    </row>
    <row r="70" spans="1:15" ht="15" customHeight="1" x14ac:dyDescent="0.15">
      <c r="A70" s="1455"/>
      <c r="B70" s="1501"/>
      <c r="C70" s="1503"/>
      <c r="D70" s="652" t="s">
        <v>1048</v>
      </c>
      <c r="E70" s="1598"/>
      <c r="F70" s="1599"/>
      <c r="G70" s="653" t="s">
        <v>1049</v>
      </c>
      <c r="H70" s="1600"/>
      <c r="I70" s="1600"/>
      <c r="J70" s="1600"/>
      <c r="K70" s="1600"/>
      <c r="L70" s="654"/>
      <c r="M70" s="628"/>
      <c r="N70" s="605"/>
      <c r="O70" s="605"/>
    </row>
    <row r="71" spans="1:15" ht="15" customHeight="1" x14ac:dyDescent="0.15">
      <c r="A71" s="1455"/>
      <c r="B71" s="1496" t="s">
        <v>1050</v>
      </c>
      <c r="C71" s="1496"/>
      <c r="D71" s="1601"/>
      <c r="E71" s="1601"/>
      <c r="F71" s="1601" t="s">
        <v>1051</v>
      </c>
      <c r="G71" s="1601"/>
      <c r="H71" s="614"/>
      <c r="I71" s="1463" t="s">
        <v>1052</v>
      </c>
      <c r="J71" s="1463"/>
      <c r="K71" s="1463"/>
      <c r="L71" s="614"/>
      <c r="M71" s="615" t="s">
        <v>1053</v>
      </c>
      <c r="N71" s="605"/>
      <c r="O71" s="605"/>
    </row>
    <row r="72" spans="1:15" ht="15" customHeight="1" x14ac:dyDescent="0.15">
      <c r="A72" s="1570"/>
      <c r="B72" s="1590" t="s">
        <v>1054</v>
      </c>
      <c r="C72" s="1590"/>
      <c r="D72" s="1590"/>
      <c r="E72" s="1590"/>
      <c r="F72" s="655"/>
      <c r="G72" s="655"/>
      <c r="H72" s="656"/>
      <c r="I72" s="657"/>
      <c r="J72" s="658"/>
      <c r="K72" s="658"/>
      <c r="L72" s="658"/>
      <c r="M72" s="656"/>
      <c r="N72" s="605"/>
      <c r="O72" s="605"/>
    </row>
    <row r="73" spans="1:15" ht="15" customHeight="1" x14ac:dyDescent="0.15">
      <c r="A73" s="1570"/>
      <c r="B73" s="1590" t="s">
        <v>1055</v>
      </c>
      <c r="C73" s="1590"/>
      <c r="D73" s="1590"/>
      <c r="E73" s="1590"/>
      <c r="F73" s="1591"/>
      <c r="G73" s="1591"/>
      <c r="H73" s="1592"/>
      <c r="I73" s="659"/>
      <c r="J73" s="660"/>
      <c r="K73" s="660"/>
      <c r="L73" s="660"/>
      <c r="M73" s="661"/>
      <c r="N73" s="605"/>
      <c r="O73" s="605"/>
    </row>
    <row r="74" spans="1:15" ht="15" customHeight="1" x14ac:dyDescent="0.15">
      <c r="A74" s="1570"/>
      <c r="B74" s="1593" t="s">
        <v>1056</v>
      </c>
      <c r="C74" s="1594"/>
      <c r="D74" s="641"/>
      <c r="E74" s="1597" t="s">
        <v>1057</v>
      </c>
      <c r="F74" s="1487"/>
      <c r="G74" s="641"/>
      <c r="H74" s="1597" t="s">
        <v>1058</v>
      </c>
      <c r="I74" s="1597"/>
      <c r="J74" s="1597"/>
      <c r="K74" s="1487"/>
      <c r="L74" s="1602"/>
      <c r="M74" s="1603"/>
      <c r="N74" s="605"/>
      <c r="O74" s="605"/>
    </row>
    <row r="75" spans="1:15" ht="15" customHeight="1" x14ac:dyDescent="0.15">
      <c r="A75" s="1455"/>
      <c r="B75" s="1595"/>
      <c r="C75" s="1596"/>
      <c r="D75" s="641"/>
      <c r="E75" s="1597" t="s">
        <v>1059</v>
      </c>
      <c r="F75" s="1487"/>
      <c r="G75" s="641"/>
      <c r="H75" s="1597" t="s">
        <v>1060</v>
      </c>
      <c r="I75" s="1597"/>
      <c r="J75" s="1597"/>
      <c r="K75" s="1487"/>
      <c r="L75" s="1604"/>
      <c r="M75" s="1605"/>
      <c r="N75" s="605"/>
      <c r="O75" s="605"/>
    </row>
    <row r="76" spans="1:15" ht="15" customHeight="1" x14ac:dyDescent="0.15">
      <c r="A76" s="1454" t="s">
        <v>1063</v>
      </c>
      <c r="B76" s="609" t="s">
        <v>22</v>
      </c>
      <c r="C76" s="1457" t="s">
        <v>1062</v>
      </c>
      <c r="D76" s="1458"/>
      <c r="E76" s="1458"/>
      <c r="F76" s="1458"/>
      <c r="G76" s="1458"/>
      <c r="H76" s="1458"/>
      <c r="I76" s="1458"/>
      <c r="J76" s="1458"/>
      <c r="K76" s="1458"/>
      <c r="L76" s="1458"/>
      <c r="M76" s="1459"/>
      <c r="N76" s="605"/>
      <c r="O76" s="605"/>
    </row>
    <row r="77" spans="1:15" ht="15" customHeight="1" x14ac:dyDescent="0.15">
      <c r="A77" s="1455"/>
      <c r="B77" s="610" t="s">
        <v>23</v>
      </c>
      <c r="C77" s="1460"/>
      <c r="D77" s="1461"/>
      <c r="E77" s="1461"/>
      <c r="F77" s="1461"/>
      <c r="G77" s="1461"/>
      <c r="H77" s="1461"/>
      <c r="I77" s="1461"/>
      <c r="J77" s="1461"/>
      <c r="K77" s="1461"/>
      <c r="L77" s="1461"/>
      <c r="M77" s="1462"/>
      <c r="N77" s="605"/>
      <c r="O77" s="605"/>
    </row>
    <row r="78" spans="1:15" ht="15" customHeight="1" x14ac:dyDescent="0.15">
      <c r="A78" s="1455"/>
      <c r="B78" s="1463" t="s">
        <v>0</v>
      </c>
      <c r="C78" s="611" t="s">
        <v>999</v>
      </c>
      <c r="D78" s="612"/>
      <c r="E78" s="613" t="s">
        <v>1000</v>
      </c>
      <c r="F78" s="612"/>
      <c r="G78" s="614" t="s">
        <v>1001</v>
      </c>
      <c r="H78" s="614"/>
      <c r="I78" s="614"/>
      <c r="J78" s="614"/>
      <c r="K78" s="614"/>
      <c r="L78" s="614"/>
      <c r="M78" s="615"/>
      <c r="N78" s="605"/>
      <c r="O78" s="605"/>
    </row>
    <row r="79" spans="1:15" ht="15" customHeight="1" x14ac:dyDescent="0.15">
      <c r="A79" s="1455"/>
      <c r="B79" s="1464"/>
      <c r="C79" s="616"/>
      <c r="D79" s="617"/>
      <c r="E79" s="618"/>
      <c r="F79" s="619"/>
      <c r="G79" s="1466"/>
      <c r="H79" s="1466"/>
      <c r="I79" s="1466"/>
      <c r="J79" s="1466"/>
      <c r="K79" s="1466"/>
      <c r="L79" s="1466"/>
      <c r="M79" s="1467"/>
      <c r="N79" s="605"/>
      <c r="O79" s="605"/>
    </row>
    <row r="80" spans="1:15" ht="15" customHeight="1" x14ac:dyDescent="0.15">
      <c r="A80" s="1455"/>
      <c r="B80" s="1465"/>
      <c r="C80" s="1468"/>
      <c r="D80" s="1469"/>
      <c r="E80" s="1469"/>
      <c r="F80" s="1469"/>
      <c r="G80" s="1469"/>
      <c r="H80" s="1469"/>
      <c r="I80" s="1469"/>
      <c r="J80" s="1469"/>
      <c r="K80" s="1469"/>
      <c r="L80" s="1469"/>
      <c r="M80" s="1470"/>
      <c r="N80" s="605"/>
      <c r="O80" s="605"/>
    </row>
    <row r="81" spans="1:15" ht="15" customHeight="1" x14ac:dyDescent="0.15">
      <c r="A81" s="1455"/>
      <c r="B81" s="620" t="s">
        <v>18</v>
      </c>
      <c r="C81" s="1471"/>
      <c r="D81" s="1472"/>
      <c r="E81" s="1472"/>
      <c r="F81" s="1472"/>
      <c r="G81" s="1472"/>
      <c r="H81" s="1472"/>
      <c r="I81" s="1472"/>
      <c r="J81" s="1472"/>
      <c r="K81" s="1472"/>
      <c r="L81" s="1472"/>
      <c r="M81" s="1473"/>
      <c r="N81" s="605"/>
      <c r="O81" s="605"/>
    </row>
    <row r="82" spans="1:15" ht="15" customHeight="1" x14ac:dyDescent="0.15">
      <c r="A82" s="1455"/>
      <c r="B82" s="1586" t="s">
        <v>1040</v>
      </c>
      <c r="C82" s="1587"/>
      <c r="D82" s="641"/>
      <c r="E82" s="1558" t="s">
        <v>1041</v>
      </c>
      <c r="F82" s="1559"/>
      <c r="G82" s="641"/>
      <c r="H82" s="1558" t="s">
        <v>1042</v>
      </c>
      <c r="I82" s="1558"/>
      <c r="J82" s="1558"/>
      <c r="K82" s="1559"/>
      <c r="L82" s="1606"/>
      <c r="M82" s="1607"/>
      <c r="N82" s="605"/>
      <c r="O82" s="605"/>
    </row>
    <row r="83" spans="1:15" ht="15" customHeight="1" x14ac:dyDescent="0.15">
      <c r="A83" s="1455"/>
      <c r="B83" s="1588"/>
      <c r="C83" s="1589"/>
      <c r="D83" s="641"/>
      <c r="E83" s="1558" t="s">
        <v>1043</v>
      </c>
      <c r="F83" s="1559"/>
      <c r="G83" s="641"/>
      <c r="H83" s="1558" t="s">
        <v>1044</v>
      </c>
      <c r="I83" s="1558"/>
      <c r="J83" s="1558"/>
      <c r="K83" s="1559"/>
      <c r="L83" s="1608"/>
      <c r="M83" s="1609"/>
      <c r="N83" s="605"/>
      <c r="O83" s="605"/>
    </row>
    <row r="84" spans="1:15" ht="15" customHeight="1" x14ac:dyDescent="0.15">
      <c r="A84" s="1455"/>
      <c r="B84" s="1496" t="s">
        <v>1045</v>
      </c>
      <c r="C84" s="1496"/>
      <c r="D84" s="1496"/>
      <c r="E84" s="1496"/>
      <c r="F84" s="1496"/>
      <c r="G84" s="1496"/>
      <c r="H84" s="1496"/>
      <c r="I84" s="1496"/>
      <c r="J84" s="1496"/>
      <c r="K84" s="1496"/>
      <c r="L84" s="1496"/>
      <c r="M84" s="1496"/>
      <c r="N84" s="605"/>
      <c r="O84" s="605"/>
    </row>
    <row r="85" spans="1:15" ht="15" customHeight="1" x14ac:dyDescent="0.15">
      <c r="A85" s="1455"/>
      <c r="B85" s="1499" t="s">
        <v>1046</v>
      </c>
      <c r="C85" s="1502"/>
      <c r="D85" s="1474" t="s">
        <v>1047</v>
      </c>
      <c r="E85" s="1476"/>
      <c r="F85" s="1474"/>
      <c r="G85" s="1475"/>
      <c r="H85" s="1475"/>
      <c r="I85" s="1475"/>
      <c r="J85" s="1475"/>
      <c r="K85" s="1475"/>
      <c r="L85" s="1475"/>
      <c r="M85" s="1476"/>
      <c r="N85" s="605"/>
      <c r="O85" s="605"/>
    </row>
    <row r="86" spans="1:15" ht="15" customHeight="1" x14ac:dyDescent="0.15">
      <c r="A86" s="1455"/>
      <c r="B86" s="1501"/>
      <c r="C86" s="1503"/>
      <c r="D86" s="652" t="s">
        <v>1048</v>
      </c>
      <c r="E86" s="1598"/>
      <c r="F86" s="1599"/>
      <c r="G86" s="653" t="s">
        <v>1049</v>
      </c>
      <c r="H86" s="1600"/>
      <c r="I86" s="1600"/>
      <c r="J86" s="1600"/>
      <c r="K86" s="1600"/>
      <c r="L86" s="654"/>
      <c r="M86" s="628"/>
      <c r="N86" s="605"/>
      <c r="O86" s="605"/>
    </row>
    <row r="87" spans="1:15" ht="15" customHeight="1" x14ac:dyDescent="0.15">
      <c r="A87" s="1455"/>
      <c r="B87" s="1496" t="s">
        <v>1050</v>
      </c>
      <c r="C87" s="1496"/>
      <c r="D87" s="1601"/>
      <c r="E87" s="1601"/>
      <c r="F87" s="1601" t="s">
        <v>1051</v>
      </c>
      <c r="G87" s="1601"/>
      <c r="H87" s="614"/>
      <c r="I87" s="1463" t="s">
        <v>1052</v>
      </c>
      <c r="J87" s="1463"/>
      <c r="K87" s="1463"/>
      <c r="L87" s="614"/>
      <c r="M87" s="615" t="s">
        <v>1053</v>
      </c>
      <c r="N87" s="605"/>
      <c r="O87" s="605"/>
    </row>
    <row r="88" spans="1:15" ht="15" customHeight="1" x14ac:dyDescent="0.15">
      <c r="A88" s="1570"/>
      <c r="B88" s="1590" t="s">
        <v>1054</v>
      </c>
      <c r="C88" s="1590"/>
      <c r="D88" s="1590"/>
      <c r="E88" s="1590"/>
      <c r="F88" s="655"/>
      <c r="G88" s="655"/>
      <c r="H88" s="656"/>
      <c r="I88" s="657"/>
      <c r="J88" s="658"/>
      <c r="K88" s="658"/>
      <c r="L88" s="658"/>
      <c r="M88" s="656"/>
      <c r="N88" s="605"/>
      <c r="O88" s="605"/>
    </row>
    <row r="89" spans="1:15" ht="15" customHeight="1" x14ac:dyDescent="0.15">
      <c r="A89" s="1570"/>
      <c r="B89" s="1590" t="s">
        <v>1055</v>
      </c>
      <c r="C89" s="1590"/>
      <c r="D89" s="1590"/>
      <c r="E89" s="1590"/>
      <c r="F89" s="1591"/>
      <c r="G89" s="1591"/>
      <c r="H89" s="1592"/>
      <c r="I89" s="659"/>
      <c r="J89" s="660"/>
      <c r="K89" s="660"/>
      <c r="L89" s="660"/>
      <c r="M89" s="661"/>
      <c r="N89" s="605"/>
      <c r="O89" s="605"/>
    </row>
    <row r="90" spans="1:15" ht="15" customHeight="1" x14ac:dyDescent="0.15">
      <c r="A90" s="1570"/>
      <c r="B90" s="1593" t="s">
        <v>1056</v>
      </c>
      <c r="C90" s="1594"/>
      <c r="D90" s="641"/>
      <c r="E90" s="1597" t="s">
        <v>1057</v>
      </c>
      <c r="F90" s="1487"/>
      <c r="G90" s="641"/>
      <c r="H90" s="1597" t="s">
        <v>1058</v>
      </c>
      <c r="I90" s="1597"/>
      <c r="J90" s="1597"/>
      <c r="K90" s="1487"/>
      <c r="L90" s="1602"/>
      <c r="M90" s="1603"/>
      <c r="N90" s="605"/>
      <c r="O90" s="605"/>
    </row>
    <row r="91" spans="1:15" ht="15" customHeight="1" x14ac:dyDescent="0.15">
      <c r="A91" s="1456"/>
      <c r="B91" s="1595"/>
      <c r="C91" s="1596"/>
      <c r="D91" s="641"/>
      <c r="E91" s="1597" t="s">
        <v>1059</v>
      </c>
      <c r="F91" s="1487"/>
      <c r="G91" s="641"/>
      <c r="H91" s="1597" t="s">
        <v>1060</v>
      </c>
      <c r="I91" s="1597"/>
      <c r="J91" s="1597"/>
      <c r="K91" s="1487"/>
      <c r="L91" s="1604"/>
      <c r="M91" s="1605"/>
      <c r="N91" s="605"/>
      <c r="O91" s="605"/>
    </row>
    <row r="92" spans="1:15" ht="15" customHeight="1" x14ac:dyDescent="0.15">
      <c r="A92" s="662"/>
      <c r="B92" s="663"/>
      <c r="C92" s="663"/>
      <c r="D92" s="664"/>
      <c r="E92" s="634"/>
      <c r="F92" s="634"/>
      <c r="G92" s="664"/>
      <c r="H92" s="634"/>
      <c r="I92" s="634"/>
      <c r="J92" s="634"/>
      <c r="K92" s="634"/>
      <c r="L92" s="665"/>
      <c r="M92" s="665"/>
      <c r="N92" s="605"/>
      <c r="O92" s="605"/>
    </row>
    <row r="93" spans="1:15" ht="15" customHeight="1" x14ac:dyDescent="0.15">
      <c r="A93" s="1569" t="s">
        <v>1064</v>
      </c>
      <c r="B93" s="1569"/>
      <c r="C93" s="1569"/>
      <c r="D93" s="1569"/>
      <c r="E93" s="1569"/>
      <c r="F93" s="1569"/>
      <c r="G93" s="1569"/>
      <c r="H93" s="1569"/>
      <c r="I93" s="1569"/>
      <c r="J93" s="1569"/>
      <c r="K93" s="1569"/>
      <c r="L93" s="1569"/>
      <c r="M93" s="1569"/>
      <c r="N93" s="605"/>
      <c r="O93" s="605"/>
    </row>
    <row r="94" spans="1:15" ht="15" customHeight="1" x14ac:dyDescent="0.15">
      <c r="A94" s="1610" t="s">
        <v>44</v>
      </c>
      <c r="B94" s="635" t="s">
        <v>22</v>
      </c>
      <c r="C94" s="1457" t="s">
        <v>1062</v>
      </c>
      <c r="D94" s="1458"/>
      <c r="E94" s="1458"/>
      <c r="F94" s="1458"/>
      <c r="G94" s="1458"/>
      <c r="H94" s="1458"/>
      <c r="I94" s="1458"/>
      <c r="J94" s="1458"/>
      <c r="K94" s="1458"/>
      <c r="L94" s="1458"/>
      <c r="M94" s="1459"/>
      <c r="N94" s="605"/>
      <c r="O94" s="605"/>
    </row>
    <row r="95" spans="1:15" ht="15" customHeight="1" x14ac:dyDescent="0.15">
      <c r="A95" s="1610"/>
      <c r="B95" s="666" t="s">
        <v>23</v>
      </c>
      <c r="C95" s="1460"/>
      <c r="D95" s="1461"/>
      <c r="E95" s="1461"/>
      <c r="F95" s="1461"/>
      <c r="G95" s="1461"/>
      <c r="H95" s="1461"/>
      <c r="I95" s="1461"/>
      <c r="J95" s="1461"/>
      <c r="K95" s="1461"/>
      <c r="L95" s="1461"/>
      <c r="M95" s="1462"/>
      <c r="N95" s="605"/>
      <c r="O95" s="605"/>
    </row>
    <row r="96" spans="1:15" ht="15" customHeight="1" x14ac:dyDescent="0.15">
      <c r="A96" s="1610"/>
      <c r="B96" s="1463" t="s">
        <v>0</v>
      </c>
      <c r="C96" s="611" t="s">
        <v>999</v>
      </c>
      <c r="D96" s="612"/>
      <c r="E96" s="613" t="s">
        <v>1000</v>
      </c>
      <c r="F96" s="612"/>
      <c r="G96" s="614" t="s">
        <v>1001</v>
      </c>
      <c r="H96" s="614"/>
      <c r="I96" s="614"/>
      <c r="J96" s="614"/>
      <c r="K96" s="614"/>
      <c r="L96" s="614"/>
      <c r="M96" s="615"/>
      <c r="N96" s="605"/>
      <c r="O96" s="605"/>
    </row>
    <row r="97" spans="1:15" ht="15" customHeight="1" x14ac:dyDescent="0.15">
      <c r="A97" s="1610"/>
      <c r="B97" s="1464"/>
      <c r="C97" s="616"/>
      <c r="D97" s="617"/>
      <c r="E97" s="618"/>
      <c r="F97" s="619"/>
      <c r="G97" s="1466"/>
      <c r="H97" s="1466"/>
      <c r="I97" s="1466"/>
      <c r="J97" s="1466"/>
      <c r="K97" s="1466"/>
      <c r="L97" s="1466"/>
      <c r="M97" s="1467"/>
      <c r="N97" s="605"/>
      <c r="O97" s="605"/>
    </row>
    <row r="98" spans="1:15" ht="15" customHeight="1" x14ac:dyDescent="0.15">
      <c r="A98" s="1610"/>
      <c r="B98" s="1465"/>
      <c r="C98" s="1468"/>
      <c r="D98" s="1469"/>
      <c r="E98" s="1469"/>
      <c r="F98" s="1469"/>
      <c r="G98" s="1469"/>
      <c r="H98" s="1469"/>
      <c r="I98" s="1469"/>
      <c r="J98" s="1469"/>
      <c r="K98" s="1469"/>
      <c r="L98" s="1469"/>
      <c r="M98" s="1470"/>
      <c r="N98" s="605"/>
      <c r="O98" s="605"/>
    </row>
    <row r="99" spans="1:15" ht="15" customHeight="1" x14ac:dyDescent="0.15">
      <c r="A99" s="1610"/>
      <c r="B99" s="620" t="s">
        <v>18</v>
      </c>
      <c r="C99" s="1471"/>
      <c r="D99" s="1472"/>
      <c r="E99" s="1472"/>
      <c r="F99" s="1472"/>
      <c r="G99" s="1472"/>
      <c r="H99" s="1472"/>
      <c r="I99" s="1472"/>
      <c r="J99" s="1472"/>
      <c r="K99" s="1472"/>
      <c r="L99" s="1472"/>
      <c r="M99" s="1473"/>
      <c r="N99" s="605"/>
      <c r="O99" s="605"/>
    </row>
    <row r="100" spans="1:15" ht="15" customHeight="1" x14ac:dyDescent="0.15">
      <c r="A100" s="1610"/>
      <c r="B100" s="1586" t="s">
        <v>1040</v>
      </c>
      <c r="C100" s="1587"/>
      <c r="D100" s="641"/>
      <c r="E100" s="1558" t="s">
        <v>1041</v>
      </c>
      <c r="F100" s="1559"/>
      <c r="G100" s="641"/>
      <c r="H100" s="1558" t="s">
        <v>1042</v>
      </c>
      <c r="I100" s="1558"/>
      <c r="J100" s="1558"/>
      <c r="K100" s="1559"/>
      <c r="L100" s="1606"/>
      <c r="M100" s="1607"/>
      <c r="N100" s="605"/>
      <c r="O100" s="605"/>
    </row>
    <row r="101" spans="1:15" ht="15" customHeight="1" x14ac:dyDescent="0.15">
      <c r="A101" s="1610"/>
      <c r="B101" s="1588"/>
      <c r="C101" s="1589"/>
      <c r="D101" s="641"/>
      <c r="E101" s="1558" t="s">
        <v>1043</v>
      </c>
      <c r="F101" s="1559"/>
      <c r="G101" s="641"/>
      <c r="H101" s="1558" t="s">
        <v>1044</v>
      </c>
      <c r="I101" s="1558"/>
      <c r="J101" s="1558"/>
      <c r="K101" s="1559"/>
      <c r="L101" s="1608"/>
      <c r="M101" s="1609"/>
      <c r="N101" s="605"/>
      <c r="O101" s="605"/>
    </row>
    <row r="102" spans="1:15" ht="15" customHeight="1" x14ac:dyDescent="0.15">
      <c r="A102" s="1610"/>
      <c r="B102" s="1479" t="s">
        <v>1045</v>
      </c>
      <c r="C102" s="1496"/>
      <c r="D102" s="1496"/>
      <c r="E102" s="1496"/>
      <c r="F102" s="1496"/>
      <c r="G102" s="1496"/>
      <c r="H102" s="1496"/>
      <c r="I102" s="1496"/>
      <c r="J102" s="1496"/>
      <c r="K102" s="1496"/>
      <c r="L102" s="1496"/>
      <c r="M102" s="1496"/>
      <c r="N102" s="605"/>
      <c r="O102" s="605"/>
    </row>
    <row r="103" spans="1:15" ht="15" customHeight="1" x14ac:dyDescent="0.15">
      <c r="A103" s="1610"/>
      <c r="B103" s="1463" t="s">
        <v>1046</v>
      </c>
      <c r="C103" s="1502"/>
      <c r="D103" s="1474" t="s">
        <v>1047</v>
      </c>
      <c r="E103" s="1476"/>
      <c r="F103" s="1474"/>
      <c r="G103" s="1475"/>
      <c r="H103" s="1475"/>
      <c r="I103" s="1475"/>
      <c r="J103" s="1475"/>
      <c r="K103" s="1475"/>
      <c r="L103" s="1475"/>
      <c r="M103" s="1476"/>
      <c r="N103" s="605"/>
      <c r="O103" s="605"/>
    </row>
    <row r="104" spans="1:15" ht="15" customHeight="1" x14ac:dyDescent="0.15">
      <c r="A104" s="1610"/>
      <c r="B104" s="1465"/>
      <c r="C104" s="1503"/>
      <c r="D104" s="652" t="s">
        <v>1048</v>
      </c>
      <c r="E104" s="1598"/>
      <c r="F104" s="1599"/>
      <c r="G104" s="653" t="s">
        <v>1049</v>
      </c>
      <c r="H104" s="1600"/>
      <c r="I104" s="1600"/>
      <c r="J104" s="1600"/>
      <c r="K104" s="1600"/>
      <c r="L104" s="654"/>
      <c r="M104" s="628"/>
      <c r="N104" s="605"/>
      <c r="O104" s="605"/>
    </row>
    <row r="105" spans="1:15" ht="15" customHeight="1" x14ac:dyDescent="0.15">
      <c r="A105" s="1610"/>
      <c r="B105" s="1479" t="s">
        <v>1050</v>
      </c>
      <c r="C105" s="1496"/>
      <c r="D105" s="1601"/>
      <c r="E105" s="1601"/>
      <c r="F105" s="1601" t="s">
        <v>1065</v>
      </c>
      <c r="G105" s="1601"/>
      <c r="H105" s="1601"/>
      <c r="I105" s="1478"/>
      <c r="J105" s="1478"/>
      <c r="K105" s="1478"/>
      <c r="L105" s="1478"/>
      <c r="M105" s="1479"/>
      <c r="N105" s="605"/>
      <c r="O105" s="605"/>
    </row>
    <row r="106" spans="1:15" ht="15" customHeight="1" x14ac:dyDescent="0.15">
      <c r="A106" s="1610"/>
      <c r="B106" s="1591" t="s">
        <v>1066</v>
      </c>
      <c r="C106" s="1592"/>
      <c r="D106" s="1611"/>
      <c r="E106" s="1591"/>
      <c r="F106" s="1591"/>
      <c r="G106" s="1591"/>
      <c r="H106" s="1591"/>
      <c r="I106" s="1591"/>
      <c r="J106" s="1591"/>
      <c r="K106" s="1591"/>
      <c r="L106" s="1591"/>
      <c r="M106" s="1592"/>
      <c r="N106" s="605"/>
      <c r="O106" s="605"/>
    </row>
    <row r="107" spans="1:15" ht="15" customHeight="1" x14ac:dyDescent="0.15">
      <c r="A107" s="1610"/>
      <c r="B107" s="1591" t="s">
        <v>1067</v>
      </c>
      <c r="C107" s="1592"/>
      <c r="D107" s="1611"/>
      <c r="E107" s="1591"/>
      <c r="F107" s="1591"/>
      <c r="G107" s="1591"/>
      <c r="H107" s="1591"/>
      <c r="I107" s="1591"/>
      <c r="J107" s="1591"/>
      <c r="K107" s="1591"/>
      <c r="L107" s="1591"/>
      <c r="M107" s="1592"/>
      <c r="N107" s="605"/>
      <c r="O107" s="605"/>
    </row>
    <row r="108" spans="1:15" ht="15" customHeight="1" x14ac:dyDescent="0.15">
      <c r="A108" s="1610"/>
      <c r="B108" s="1612" t="s">
        <v>1056</v>
      </c>
      <c r="C108" s="1594"/>
      <c r="D108" s="641"/>
      <c r="E108" s="1597" t="s">
        <v>1057</v>
      </c>
      <c r="F108" s="1487"/>
      <c r="G108" s="641"/>
      <c r="H108" s="1597" t="s">
        <v>1058</v>
      </c>
      <c r="I108" s="1597"/>
      <c r="J108" s="1597"/>
      <c r="K108" s="1487"/>
      <c r="L108" s="1602"/>
      <c r="M108" s="1603"/>
      <c r="N108" s="605"/>
      <c r="O108" s="605"/>
    </row>
    <row r="109" spans="1:15" ht="15" customHeight="1" x14ac:dyDescent="0.15">
      <c r="A109" s="1610"/>
      <c r="B109" s="1613"/>
      <c r="C109" s="1596"/>
      <c r="D109" s="641"/>
      <c r="E109" s="1597" t="s">
        <v>1059</v>
      </c>
      <c r="F109" s="1487"/>
      <c r="G109" s="641"/>
      <c r="H109" s="1597" t="s">
        <v>1060</v>
      </c>
      <c r="I109" s="1597"/>
      <c r="J109" s="1597"/>
      <c r="K109" s="1487"/>
      <c r="L109" s="1604"/>
      <c r="M109" s="1605"/>
      <c r="N109" s="605"/>
      <c r="O109" s="605"/>
    </row>
    <row r="110" spans="1:15" ht="15" customHeight="1" x14ac:dyDescent="0.15">
      <c r="A110" s="1610" t="s">
        <v>45</v>
      </c>
      <c r="B110" s="635" t="s">
        <v>22</v>
      </c>
      <c r="C110" s="1457" t="s">
        <v>1062</v>
      </c>
      <c r="D110" s="1458"/>
      <c r="E110" s="1458"/>
      <c r="F110" s="1458"/>
      <c r="G110" s="1458"/>
      <c r="H110" s="1458"/>
      <c r="I110" s="1458"/>
      <c r="J110" s="1458"/>
      <c r="K110" s="1458"/>
      <c r="L110" s="1458"/>
      <c r="M110" s="1459"/>
      <c r="N110" s="605"/>
      <c r="O110" s="605"/>
    </row>
    <row r="111" spans="1:15" ht="15" customHeight="1" x14ac:dyDescent="0.15">
      <c r="A111" s="1610"/>
      <c r="B111" s="666" t="s">
        <v>23</v>
      </c>
      <c r="C111" s="1460"/>
      <c r="D111" s="1461"/>
      <c r="E111" s="1461"/>
      <c r="F111" s="1461"/>
      <c r="G111" s="1461"/>
      <c r="H111" s="1461"/>
      <c r="I111" s="1461"/>
      <c r="J111" s="1461"/>
      <c r="K111" s="1461"/>
      <c r="L111" s="1461"/>
      <c r="M111" s="1462"/>
      <c r="N111" s="605"/>
      <c r="O111" s="605"/>
    </row>
    <row r="112" spans="1:15" ht="15" customHeight="1" x14ac:dyDescent="0.15">
      <c r="A112" s="1610"/>
      <c r="B112" s="1463" t="s">
        <v>0</v>
      </c>
      <c r="C112" s="611" t="s">
        <v>999</v>
      </c>
      <c r="D112" s="612"/>
      <c r="E112" s="613" t="s">
        <v>1000</v>
      </c>
      <c r="F112" s="612"/>
      <c r="G112" s="614" t="s">
        <v>1001</v>
      </c>
      <c r="H112" s="614"/>
      <c r="I112" s="614"/>
      <c r="J112" s="614"/>
      <c r="K112" s="614"/>
      <c r="L112" s="614"/>
      <c r="M112" s="615"/>
      <c r="N112" s="605"/>
      <c r="O112" s="605"/>
    </row>
    <row r="113" spans="1:15" ht="15" customHeight="1" x14ac:dyDescent="0.15">
      <c r="A113" s="1610"/>
      <c r="B113" s="1464"/>
      <c r="C113" s="616"/>
      <c r="D113" s="617"/>
      <c r="E113" s="618"/>
      <c r="F113" s="619"/>
      <c r="G113" s="1466"/>
      <c r="H113" s="1466"/>
      <c r="I113" s="1466"/>
      <c r="J113" s="1466"/>
      <c r="K113" s="1466"/>
      <c r="L113" s="1466"/>
      <c r="M113" s="1467"/>
      <c r="N113" s="605"/>
      <c r="O113" s="605"/>
    </row>
    <row r="114" spans="1:15" ht="15" customHeight="1" x14ac:dyDescent="0.15">
      <c r="A114" s="1610"/>
      <c r="B114" s="1465"/>
      <c r="C114" s="1468"/>
      <c r="D114" s="1469"/>
      <c r="E114" s="1469"/>
      <c r="F114" s="1469"/>
      <c r="G114" s="1469"/>
      <c r="H114" s="1469"/>
      <c r="I114" s="1469"/>
      <c r="J114" s="1469"/>
      <c r="K114" s="1469"/>
      <c r="L114" s="1469"/>
      <c r="M114" s="1470"/>
      <c r="N114" s="605"/>
      <c r="O114" s="605"/>
    </row>
    <row r="115" spans="1:15" ht="15" customHeight="1" x14ac:dyDescent="0.15">
      <c r="A115" s="1610"/>
      <c r="B115" s="620" t="s">
        <v>18</v>
      </c>
      <c r="C115" s="1471"/>
      <c r="D115" s="1472"/>
      <c r="E115" s="1472"/>
      <c r="F115" s="1472"/>
      <c r="G115" s="1472"/>
      <c r="H115" s="1472"/>
      <c r="I115" s="1472"/>
      <c r="J115" s="1472"/>
      <c r="K115" s="1472"/>
      <c r="L115" s="1472"/>
      <c r="M115" s="1473"/>
      <c r="N115" s="605"/>
      <c r="O115" s="605"/>
    </row>
    <row r="116" spans="1:15" ht="15" customHeight="1" x14ac:dyDescent="0.15">
      <c r="A116" s="1610"/>
      <c r="B116" s="1586" t="s">
        <v>1040</v>
      </c>
      <c r="C116" s="1587"/>
      <c r="D116" s="641"/>
      <c r="E116" s="1558" t="s">
        <v>1041</v>
      </c>
      <c r="F116" s="1559"/>
      <c r="G116" s="641"/>
      <c r="H116" s="1558" t="s">
        <v>1042</v>
      </c>
      <c r="I116" s="1558"/>
      <c r="J116" s="1558"/>
      <c r="K116" s="1559"/>
      <c r="L116" s="1606"/>
      <c r="M116" s="1607"/>
      <c r="N116" s="605"/>
      <c r="O116" s="605"/>
    </row>
    <row r="117" spans="1:15" ht="15" customHeight="1" x14ac:dyDescent="0.15">
      <c r="A117" s="1610"/>
      <c r="B117" s="1588"/>
      <c r="C117" s="1589"/>
      <c r="D117" s="641"/>
      <c r="E117" s="1558" t="s">
        <v>1043</v>
      </c>
      <c r="F117" s="1559"/>
      <c r="G117" s="641"/>
      <c r="H117" s="1558" t="s">
        <v>1044</v>
      </c>
      <c r="I117" s="1558"/>
      <c r="J117" s="1558"/>
      <c r="K117" s="1559"/>
      <c r="L117" s="1608"/>
      <c r="M117" s="1609"/>
      <c r="N117" s="605"/>
      <c r="O117" s="605"/>
    </row>
    <row r="118" spans="1:15" ht="15" customHeight="1" x14ac:dyDescent="0.15">
      <c r="A118" s="1610"/>
      <c r="B118" s="1479" t="s">
        <v>1045</v>
      </c>
      <c r="C118" s="1496"/>
      <c r="D118" s="1496"/>
      <c r="E118" s="1496"/>
      <c r="F118" s="1496"/>
      <c r="G118" s="1496"/>
      <c r="H118" s="1496"/>
      <c r="I118" s="1496"/>
      <c r="J118" s="1496"/>
      <c r="K118" s="1496"/>
      <c r="L118" s="1496"/>
      <c r="M118" s="1496"/>
      <c r="N118" s="605"/>
      <c r="O118" s="605"/>
    </row>
    <row r="119" spans="1:15" ht="15" customHeight="1" x14ac:dyDescent="0.15">
      <c r="A119" s="1610"/>
      <c r="B119" s="1463" t="s">
        <v>1046</v>
      </c>
      <c r="C119" s="1502"/>
      <c r="D119" s="1474" t="s">
        <v>1047</v>
      </c>
      <c r="E119" s="1476"/>
      <c r="F119" s="1474"/>
      <c r="G119" s="1475"/>
      <c r="H119" s="1475"/>
      <c r="I119" s="1475"/>
      <c r="J119" s="1475"/>
      <c r="K119" s="1475"/>
      <c r="L119" s="1475"/>
      <c r="M119" s="1476"/>
      <c r="N119" s="605"/>
      <c r="O119" s="605"/>
    </row>
    <row r="120" spans="1:15" ht="15" customHeight="1" x14ac:dyDescent="0.15">
      <c r="A120" s="1610"/>
      <c r="B120" s="1465"/>
      <c r="C120" s="1503"/>
      <c r="D120" s="652" t="s">
        <v>1048</v>
      </c>
      <c r="E120" s="1598"/>
      <c r="F120" s="1599"/>
      <c r="G120" s="653" t="s">
        <v>1049</v>
      </c>
      <c r="H120" s="1600"/>
      <c r="I120" s="1600"/>
      <c r="J120" s="1600"/>
      <c r="K120" s="1600"/>
      <c r="L120" s="654"/>
      <c r="M120" s="628"/>
      <c r="N120" s="605"/>
      <c r="O120" s="605"/>
    </row>
    <row r="121" spans="1:15" ht="15" customHeight="1" x14ac:dyDescent="0.15">
      <c r="A121" s="1610"/>
      <c r="B121" s="1479" t="s">
        <v>1050</v>
      </c>
      <c r="C121" s="1496"/>
      <c r="D121" s="1601"/>
      <c r="E121" s="1601"/>
      <c r="F121" s="1601" t="s">
        <v>1065</v>
      </c>
      <c r="G121" s="1601"/>
      <c r="H121" s="1601"/>
      <c r="I121" s="1478"/>
      <c r="J121" s="1478"/>
      <c r="K121" s="1478"/>
      <c r="L121" s="1478"/>
      <c r="M121" s="1479"/>
      <c r="N121" s="605"/>
      <c r="O121" s="605"/>
    </row>
    <row r="122" spans="1:15" ht="15" customHeight="1" x14ac:dyDescent="0.15">
      <c r="A122" s="1610"/>
      <c r="B122" s="1591" t="s">
        <v>1066</v>
      </c>
      <c r="C122" s="1592"/>
      <c r="D122" s="1611"/>
      <c r="E122" s="1591"/>
      <c r="F122" s="1591"/>
      <c r="G122" s="1591"/>
      <c r="H122" s="1591"/>
      <c r="I122" s="1591"/>
      <c r="J122" s="1591"/>
      <c r="K122" s="1591"/>
      <c r="L122" s="1591"/>
      <c r="M122" s="1592"/>
      <c r="N122" s="605"/>
      <c r="O122" s="605"/>
    </row>
    <row r="123" spans="1:15" ht="15" customHeight="1" x14ac:dyDescent="0.15">
      <c r="A123" s="1610"/>
      <c r="B123" s="1591" t="s">
        <v>1067</v>
      </c>
      <c r="C123" s="1592"/>
      <c r="D123" s="1611"/>
      <c r="E123" s="1591"/>
      <c r="F123" s="1591"/>
      <c r="G123" s="1591"/>
      <c r="H123" s="1591"/>
      <c r="I123" s="1591"/>
      <c r="J123" s="1591"/>
      <c r="K123" s="1591"/>
      <c r="L123" s="1591"/>
      <c r="M123" s="1592"/>
      <c r="N123" s="605"/>
      <c r="O123" s="605"/>
    </row>
    <row r="124" spans="1:15" ht="15" customHeight="1" x14ac:dyDescent="0.15">
      <c r="A124" s="1610"/>
      <c r="B124" s="1612" t="s">
        <v>1056</v>
      </c>
      <c r="C124" s="1594"/>
      <c r="D124" s="641"/>
      <c r="E124" s="1597" t="s">
        <v>1057</v>
      </c>
      <c r="F124" s="1487"/>
      <c r="G124" s="641"/>
      <c r="H124" s="1597" t="s">
        <v>1058</v>
      </c>
      <c r="I124" s="1597"/>
      <c r="J124" s="1597"/>
      <c r="K124" s="1487"/>
      <c r="L124" s="1602"/>
      <c r="M124" s="1603"/>
      <c r="N124" s="605"/>
      <c r="O124" s="605"/>
    </row>
    <row r="125" spans="1:15" ht="15" customHeight="1" x14ac:dyDescent="0.15">
      <c r="A125" s="1610"/>
      <c r="B125" s="1613"/>
      <c r="C125" s="1596"/>
      <c r="D125" s="641"/>
      <c r="E125" s="1597" t="s">
        <v>1059</v>
      </c>
      <c r="F125" s="1487"/>
      <c r="G125" s="641"/>
      <c r="H125" s="1597" t="s">
        <v>1060</v>
      </c>
      <c r="I125" s="1597"/>
      <c r="J125" s="1597"/>
      <c r="K125" s="1487"/>
      <c r="L125" s="1604"/>
      <c r="M125" s="1605"/>
      <c r="N125" s="605"/>
      <c r="O125" s="605"/>
    </row>
    <row r="126" spans="1:15" ht="15" customHeight="1" x14ac:dyDescent="0.15">
      <c r="A126" s="1610" t="s">
        <v>46</v>
      </c>
      <c r="B126" s="635" t="s">
        <v>22</v>
      </c>
      <c r="C126" s="1457" t="s">
        <v>1062</v>
      </c>
      <c r="D126" s="1458"/>
      <c r="E126" s="1458"/>
      <c r="F126" s="1458"/>
      <c r="G126" s="1458"/>
      <c r="H126" s="1458"/>
      <c r="I126" s="1458"/>
      <c r="J126" s="1458"/>
      <c r="K126" s="1458"/>
      <c r="L126" s="1458"/>
      <c r="M126" s="1459"/>
      <c r="N126" s="605"/>
      <c r="O126" s="605"/>
    </row>
    <row r="127" spans="1:15" ht="15" customHeight="1" x14ac:dyDescent="0.15">
      <c r="A127" s="1610"/>
      <c r="B127" s="666" t="s">
        <v>23</v>
      </c>
      <c r="C127" s="1460"/>
      <c r="D127" s="1461"/>
      <c r="E127" s="1461"/>
      <c r="F127" s="1461"/>
      <c r="G127" s="1461"/>
      <c r="H127" s="1461"/>
      <c r="I127" s="1461"/>
      <c r="J127" s="1461"/>
      <c r="K127" s="1461"/>
      <c r="L127" s="1461"/>
      <c r="M127" s="1462"/>
      <c r="N127" s="605"/>
      <c r="O127" s="605"/>
    </row>
    <row r="128" spans="1:15" ht="15" customHeight="1" x14ac:dyDescent="0.15">
      <c r="A128" s="1610"/>
      <c r="B128" s="1463" t="s">
        <v>0</v>
      </c>
      <c r="C128" s="611" t="s">
        <v>999</v>
      </c>
      <c r="D128" s="612"/>
      <c r="E128" s="613" t="s">
        <v>1000</v>
      </c>
      <c r="F128" s="612"/>
      <c r="G128" s="614" t="s">
        <v>1001</v>
      </c>
      <c r="H128" s="614"/>
      <c r="I128" s="614"/>
      <c r="J128" s="614"/>
      <c r="K128" s="614"/>
      <c r="L128" s="614"/>
      <c r="M128" s="615"/>
      <c r="N128" s="605"/>
      <c r="O128" s="605"/>
    </row>
    <row r="129" spans="1:15" ht="15" customHeight="1" x14ac:dyDescent="0.15">
      <c r="A129" s="1610"/>
      <c r="B129" s="1464"/>
      <c r="C129" s="616"/>
      <c r="D129" s="617"/>
      <c r="E129" s="618"/>
      <c r="F129" s="619"/>
      <c r="G129" s="1466"/>
      <c r="H129" s="1466"/>
      <c r="I129" s="1466"/>
      <c r="J129" s="1466"/>
      <c r="K129" s="1466"/>
      <c r="L129" s="1466"/>
      <c r="M129" s="1467"/>
      <c r="N129" s="605"/>
      <c r="O129" s="605"/>
    </row>
    <row r="130" spans="1:15" ht="15" customHeight="1" x14ac:dyDescent="0.15">
      <c r="A130" s="1610"/>
      <c r="B130" s="1465"/>
      <c r="C130" s="1468"/>
      <c r="D130" s="1469"/>
      <c r="E130" s="1469"/>
      <c r="F130" s="1469"/>
      <c r="G130" s="1469"/>
      <c r="H130" s="1469"/>
      <c r="I130" s="1469"/>
      <c r="J130" s="1469"/>
      <c r="K130" s="1469"/>
      <c r="L130" s="1469"/>
      <c r="M130" s="1470"/>
      <c r="N130" s="605"/>
      <c r="O130" s="605"/>
    </row>
    <row r="131" spans="1:15" ht="15" customHeight="1" x14ac:dyDescent="0.15">
      <c r="A131" s="1610"/>
      <c r="B131" s="620" t="s">
        <v>18</v>
      </c>
      <c r="C131" s="1471"/>
      <c r="D131" s="1472"/>
      <c r="E131" s="1472"/>
      <c r="F131" s="1472"/>
      <c r="G131" s="1472"/>
      <c r="H131" s="1472"/>
      <c r="I131" s="1472"/>
      <c r="J131" s="1472"/>
      <c r="K131" s="1472"/>
      <c r="L131" s="1472"/>
      <c r="M131" s="1473"/>
      <c r="N131" s="605"/>
      <c r="O131" s="605"/>
    </row>
    <row r="132" spans="1:15" ht="15" customHeight="1" x14ac:dyDescent="0.15">
      <c r="A132" s="1610"/>
      <c r="B132" s="1586" t="s">
        <v>1040</v>
      </c>
      <c r="C132" s="1587"/>
      <c r="D132" s="641"/>
      <c r="E132" s="1558" t="s">
        <v>1041</v>
      </c>
      <c r="F132" s="1559"/>
      <c r="G132" s="641"/>
      <c r="H132" s="1558" t="s">
        <v>1042</v>
      </c>
      <c r="I132" s="1558"/>
      <c r="J132" s="1558"/>
      <c r="K132" s="1559"/>
      <c r="L132" s="1606"/>
      <c r="M132" s="1607"/>
      <c r="N132" s="605"/>
      <c r="O132" s="605"/>
    </row>
    <row r="133" spans="1:15" ht="15" customHeight="1" x14ac:dyDescent="0.15">
      <c r="A133" s="1610"/>
      <c r="B133" s="1588"/>
      <c r="C133" s="1589"/>
      <c r="D133" s="641"/>
      <c r="E133" s="1558" t="s">
        <v>1043</v>
      </c>
      <c r="F133" s="1559"/>
      <c r="G133" s="641"/>
      <c r="H133" s="1558" t="s">
        <v>1044</v>
      </c>
      <c r="I133" s="1558"/>
      <c r="J133" s="1558"/>
      <c r="K133" s="1559"/>
      <c r="L133" s="1608"/>
      <c r="M133" s="1609"/>
      <c r="N133" s="605"/>
      <c r="O133" s="605"/>
    </row>
    <row r="134" spans="1:15" ht="15" customHeight="1" x14ac:dyDescent="0.15">
      <c r="A134" s="1610"/>
      <c r="B134" s="1479" t="s">
        <v>1045</v>
      </c>
      <c r="C134" s="1496"/>
      <c r="D134" s="1496"/>
      <c r="E134" s="1496"/>
      <c r="F134" s="1496"/>
      <c r="G134" s="1496"/>
      <c r="H134" s="1496"/>
      <c r="I134" s="1496"/>
      <c r="J134" s="1496"/>
      <c r="K134" s="1496"/>
      <c r="L134" s="1496"/>
      <c r="M134" s="1496"/>
      <c r="N134" s="605"/>
      <c r="O134" s="605"/>
    </row>
    <row r="135" spans="1:15" ht="15" customHeight="1" x14ac:dyDescent="0.15">
      <c r="A135" s="1610"/>
      <c r="B135" s="1463" t="s">
        <v>1046</v>
      </c>
      <c r="C135" s="1502"/>
      <c r="D135" s="1474" t="s">
        <v>1047</v>
      </c>
      <c r="E135" s="1476"/>
      <c r="F135" s="1474"/>
      <c r="G135" s="1475"/>
      <c r="H135" s="1475"/>
      <c r="I135" s="1475"/>
      <c r="J135" s="1475"/>
      <c r="K135" s="1475"/>
      <c r="L135" s="1475"/>
      <c r="M135" s="1476"/>
      <c r="N135" s="605"/>
      <c r="O135" s="605"/>
    </row>
    <row r="136" spans="1:15" ht="15" customHeight="1" x14ac:dyDescent="0.15">
      <c r="A136" s="1610"/>
      <c r="B136" s="1465"/>
      <c r="C136" s="1503"/>
      <c r="D136" s="652" t="s">
        <v>1048</v>
      </c>
      <c r="E136" s="1598"/>
      <c r="F136" s="1599"/>
      <c r="G136" s="653" t="s">
        <v>1049</v>
      </c>
      <c r="H136" s="1600"/>
      <c r="I136" s="1600"/>
      <c r="J136" s="1600"/>
      <c r="K136" s="1600"/>
      <c r="L136" s="654"/>
      <c r="M136" s="628"/>
      <c r="N136" s="605"/>
      <c r="O136" s="605"/>
    </row>
    <row r="137" spans="1:15" ht="15" customHeight="1" x14ac:dyDescent="0.15">
      <c r="A137" s="1610"/>
      <c r="B137" s="1479" t="s">
        <v>1050</v>
      </c>
      <c r="C137" s="1496"/>
      <c r="D137" s="1601"/>
      <c r="E137" s="1601"/>
      <c r="F137" s="1601" t="s">
        <v>1065</v>
      </c>
      <c r="G137" s="1601"/>
      <c r="H137" s="1601"/>
      <c r="I137" s="1478"/>
      <c r="J137" s="1478"/>
      <c r="K137" s="1478"/>
      <c r="L137" s="1478"/>
      <c r="M137" s="1479"/>
      <c r="N137" s="605"/>
      <c r="O137" s="605"/>
    </row>
    <row r="138" spans="1:15" ht="15" customHeight="1" x14ac:dyDescent="0.15">
      <c r="A138" s="1610"/>
      <c r="B138" s="1591" t="s">
        <v>1066</v>
      </c>
      <c r="C138" s="1592"/>
      <c r="D138" s="1611"/>
      <c r="E138" s="1591"/>
      <c r="F138" s="1591"/>
      <c r="G138" s="1591"/>
      <c r="H138" s="1591"/>
      <c r="I138" s="1591"/>
      <c r="J138" s="1591"/>
      <c r="K138" s="1591"/>
      <c r="L138" s="1591"/>
      <c r="M138" s="1592"/>
      <c r="N138" s="605"/>
      <c r="O138" s="605"/>
    </row>
    <row r="139" spans="1:15" ht="15" customHeight="1" x14ac:dyDescent="0.15">
      <c r="A139" s="1610"/>
      <c r="B139" s="1591" t="s">
        <v>1067</v>
      </c>
      <c r="C139" s="1592"/>
      <c r="D139" s="1611"/>
      <c r="E139" s="1591"/>
      <c r="F139" s="1591"/>
      <c r="G139" s="1591"/>
      <c r="H139" s="1591"/>
      <c r="I139" s="1591"/>
      <c r="J139" s="1591"/>
      <c r="K139" s="1591"/>
      <c r="L139" s="1591"/>
      <c r="M139" s="1592"/>
      <c r="N139" s="605"/>
      <c r="O139" s="605"/>
    </row>
    <row r="140" spans="1:15" ht="15" customHeight="1" x14ac:dyDescent="0.15">
      <c r="A140" s="1610"/>
      <c r="B140" s="1612" t="s">
        <v>1056</v>
      </c>
      <c r="C140" s="1594"/>
      <c r="D140" s="641"/>
      <c r="E140" s="1597" t="s">
        <v>1057</v>
      </c>
      <c r="F140" s="1487"/>
      <c r="G140" s="641"/>
      <c r="H140" s="1597" t="s">
        <v>1058</v>
      </c>
      <c r="I140" s="1597"/>
      <c r="J140" s="1597"/>
      <c r="K140" s="1487"/>
      <c r="L140" s="1602"/>
      <c r="M140" s="1603"/>
      <c r="N140" s="605"/>
      <c r="O140" s="605"/>
    </row>
    <row r="141" spans="1:15" ht="15" customHeight="1" x14ac:dyDescent="0.15">
      <c r="A141" s="1610"/>
      <c r="B141" s="1613"/>
      <c r="C141" s="1596"/>
      <c r="D141" s="641"/>
      <c r="E141" s="1597" t="s">
        <v>1059</v>
      </c>
      <c r="F141" s="1487"/>
      <c r="G141" s="641"/>
      <c r="H141" s="1597" t="s">
        <v>1060</v>
      </c>
      <c r="I141" s="1597"/>
      <c r="J141" s="1597"/>
      <c r="K141" s="1487"/>
      <c r="L141" s="1604"/>
      <c r="M141" s="1605"/>
      <c r="N141" s="605"/>
      <c r="O141" s="605"/>
    </row>
    <row r="142" spans="1:15" ht="15" customHeight="1" x14ac:dyDescent="0.15">
      <c r="A142" s="605" t="s">
        <v>997</v>
      </c>
      <c r="B142" s="605"/>
      <c r="C142" s="667"/>
      <c r="D142" s="667"/>
      <c r="E142" s="667"/>
      <c r="F142" s="667"/>
      <c r="G142" s="667"/>
      <c r="H142" s="667"/>
      <c r="I142" s="667"/>
      <c r="J142" s="667"/>
      <c r="K142" s="667"/>
      <c r="L142" s="667"/>
      <c r="M142" s="667"/>
      <c r="N142" s="605"/>
      <c r="O142" s="605"/>
    </row>
    <row r="143" spans="1:15" ht="18" customHeight="1" x14ac:dyDescent="0.15">
      <c r="A143" s="1614" t="s">
        <v>1068</v>
      </c>
      <c r="B143" s="1614"/>
      <c r="C143" s="1614"/>
      <c r="D143" s="1614"/>
      <c r="E143" s="1614"/>
      <c r="F143" s="1614"/>
      <c r="G143" s="1614"/>
      <c r="H143" s="1614"/>
      <c r="I143" s="1614"/>
      <c r="J143" s="1614"/>
      <c r="K143" s="1614"/>
      <c r="L143" s="1614"/>
      <c r="M143" s="1614"/>
      <c r="N143" s="634"/>
      <c r="O143" s="605"/>
    </row>
    <row r="144" spans="1:15" ht="18" customHeight="1" x14ac:dyDescent="0.15">
      <c r="A144" s="1614" t="s">
        <v>1069</v>
      </c>
      <c r="B144" s="1614"/>
      <c r="C144" s="1614"/>
      <c r="D144" s="1614"/>
      <c r="E144" s="1614"/>
      <c r="F144" s="1614"/>
      <c r="G144" s="1614"/>
      <c r="H144" s="1614"/>
      <c r="I144" s="1614"/>
      <c r="J144" s="1614"/>
      <c r="K144" s="1614"/>
      <c r="L144" s="1614"/>
      <c r="M144" s="1614"/>
      <c r="N144" s="634"/>
      <c r="O144" s="605"/>
    </row>
    <row r="145" spans="1:15" ht="30" customHeight="1" x14ac:dyDescent="0.15">
      <c r="A145" s="1615" t="s">
        <v>1070</v>
      </c>
      <c r="B145" s="1616"/>
      <c r="C145" s="1616"/>
      <c r="D145" s="1616"/>
      <c r="E145" s="1616"/>
      <c r="F145" s="1616"/>
      <c r="G145" s="1616"/>
      <c r="H145" s="1616"/>
      <c r="I145" s="1616"/>
      <c r="J145" s="1616"/>
      <c r="K145" s="1616"/>
      <c r="L145" s="1616"/>
      <c r="M145" s="1616"/>
      <c r="N145" s="605"/>
      <c r="O145" s="605"/>
    </row>
    <row r="146" spans="1:15" ht="15" customHeight="1" x14ac:dyDescent="0.15">
      <c r="A146" s="1615" t="s">
        <v>1071</v>
      </c>
      <c r="B146" s="1615"/>
      <c r="C146" s="1615"/>
      <c r="D146" s="1615"/>
      <c r="E146" s="1615"/>
      <c r="F146" s="1615"/>
      <c r="G146" s="1615"/>
      <c r="H146" s="1615"/>
      <c r="I146" s="1615"/>
      <c r="J146" s="1615"/>
      <c r="K146" s="1615"/>
      <c r="L146" s="1615"/>
      <c r="M146" s="1615"/>
      <c r="N146" s="605"/>
      <c r="O146" s="605"/>
    </row>
    <row r="147" spans="1:15" ht="15" customHeight="1" x14ac:dyDescent="0.15">
      <c r="A147" s="634" t="s">
        <v>1072</v>
      </c>
      <c r="B147" s="605"/>
      <c r="C147" s="605"/>
      <c r="D147" s="605"/>
      <c r="E147" s="605"/>
      <c r="F147" s="605"/>
      <c r="G147" s="605"/>
      <c r="H147" s="605"/>
      <c r="I147" s="605"/>
      <c r="J147" s="605"/>
      <c r="K147" s="605"/>
      <c r="L147" s="605"/>
      <c r="M147" s="605"/>
    </row>
    <row r="148" spans="1:15" ht="15" customHeight="1" x14ac:dyDescent="0.15">
      <c r="A148" s="668" t="s">
        <v>1073</v>
      </c>
    </row>
    <row r="149" spans="1:15" ht="15" customHeight="1" x14ac:dyDescent="0.15">
      <c r="A149" s="1454" t="s">
        <v>1074</v>
      </c>
      <c r="B149" s="609" t="s">
        <v>22</v>
      </c>
      <c r="C149" s="1493"/>
      <c r="D149" s="1494"/>
      <c r="E149" s="1495"/>
      <c r="F149" s="1496" t="s">
        <v>1003</v>
      </c>
      <c r="G149" s="1497"/>
      <c r="H149" s="623"/>
      <c r="I149" s="1497"/>
      <c r="J149" s="623"/>
      <c r="K149" s="1497"/>
      <c r="L149" s="623"/>
      <c r="M149" s="624"/>
    </row>
    <row r="150" spans="1:15" ht="15" customHeight="1" x14ac:dyDescent="0.15">
      <c r="A150" s="1455"/>
      <c r="B150" s="669" t="s">
        <v>28</v>
      </c>
      <c r="C150" s="1468"/>
      <c r="D150" s="1469"/>
      <c r="E150" s="1470"/>
      <c r="F150" s="1496"/>
      <c r="G150" s="1498"/>
      <c r="H150" s="626" t="s">
        <v>831</v>
      </c>
      <c r="I150" s="1498"/>
      <c r="J150" s="626" t="s">
        <v>1004</v>
      </c>
      <c r="K150" s="1498"/>
      <c r="L150" s="627" t="s">
        <v>1005</v>
      </c>
      <c r="M150" s="628"/>
    </row>
    <row r="151" spans="1:15" ht="15" customHeight="1" x14ac:dyDescent="0.15">
      <c r="A151" s="1455"/>
      <c r="B151" s="1499" t="s">
        <v>27</v>
      </c>
      <c r="C151" s="611" t="s">
        <v>999</v>
      </c>
      <c r="D151" s="633"/>
      <c r="E151" s="613" t="s">
        <v>1000</v>
      </c>
      <c r="F151" s="633"/>
      <c r="G151" s="614" t="s">
        <v>1001</v>
      </c>
      <c r="H151" s="614"/>
      <c r="I151" s="614"/>
      <c r="J151" s="614"/>
      <c r="K151" s="614"/>
      <c r="L151" s="614"/>
      <c r="M151" s="615"/>
    </row>
    <row r="152" spans="1:15" ht="15" customHeight="1" x14ac:dyDescent="0.15">
      <c r="A152" s="1455"/>
      <c r="B152" s="1500"/>
      <c r="C152" s="616"/>
      <c r="D152" s="617"/>
      <c r="E152" s="618"/>
      <c r="F152" s="619"/>
      <c r="G152" s="1466"/>
      <c r="H152" s="1466"/>
      <c r="I152" s="1466"/>
      <c r="J152" s="1466"/>
      <c r="K152" s="1466"/>
      <c r="L152" s="1466"/>
      <c r="M152" s="1467"/>
    </row>
    <row r="153" spans="1:15" ht="15" customHeight="1" x14ac:dyDescent="0.15">
      <c r="A153" s="1455"/>
      <c r="B153" s="1501"/>
      <c r="C153" s="1468"/>
      <c r="D153" s="1469"/>
      <c r="E153" s="1469"/>
      <c r="F153" s="1469"/>
      <c r="G153" s="1469"/>
      <c r="H153" s="1469"/>
      <c r="I153" s="1469"/>
      <c r="J153" s="1469"/>
      <c r="K153" s="1469"/>
      <c r="L153" s="1469"/>
      <c r="M153" s="1470"/>
    </row>
    <row r="154" spans="1:15" ht="15" customHeight="1" x14ac:dyDescent="0.15">
      <c r="A154" s="1455"/>
      <c r="B154" s="622" t="s">
        <v>22</v>
      </c>
      <c r="C154" s="1493"/>
      <c r="D154" s="1494"/>
      <c r="E154" s="1495"/>
      <c r="F154" s="1496" t="s">
        <v>1003</v>
      </c>
      <c r="G154" s="1497"/>
      <c r="H154" s="623"/>
      <c r="I154" s="1497"/>
      <c r="J154" s="623"/>
      <c r="K154" s="1497"/>
      <c r="L154" s="623"/>
      <c r="M154" s="624"/>
    </row>
    <row r="155" spans="1:15" ht="15" customHeight="1" x14ac:dyDescent="0.15">
      <c r="A155" s="1455"/>
      <c r="B155" s="625" t="s">
        <v>28</v>
      </c>
      <c r="C155" s="1468"/>
      <c r="D155" s="1469"/>
      <c r="E155" s="1470"/>
      <c r="F155" s="1496"/>
      <c r="G155" s="1498"/>
      <c r="H155" s="626" t="s">
        <v>831</v>
      </c>
      <c r="I155" s="1498"/>
      <c r="J155" s="626" t="s">
        <v>1004</v>
      </c>
      <c r="K155" s="1498"/>
      <c r="L155" s="627" t="s">
        <v>1005</v>
      </c>
      <c r="M155" s="628"/>
    </row>
    <row r="156" spans="1:15" ht="15" customHeight="1" x14ac:dyDescent="0.15">
      <c r="A156" s="1455"/>
      <c r="B156" s="1499" t="s">
        <v>27</v>
      </c>
      <c r="C156" s="611" t="s">
        <v>999</v>
      </c>
      <c r="D156" s="633"/>
      <c r="E156" s="613" t="s">
        <v>1000</v>
      </c>
      <c r="F156" s="633"/>
      <c r="G156" s="614" t="s">
        <v>1001</v>
      </c>
      <c r="H156" s="614"/>
      <c r="I156" s="614"/>
      <c r="J156" s="614"/>
      <c r="K156" s="614"/>
      <c r="L156" s="614"/>
      <c r="M156" s="615"/>
    </row>
    <row r="157" spans="1:15" ht="15" customHeight="1" x14ac:dyDescent="0.15">
      <c r="A157" s="1455"/>
      <c r="B157" s="1500"/>
      <c r="C157" s="616"/>
      <c r="D157" s="617"/>
      <c r="E157" s="618"/>
      <c r="F157" s="619"/>
      <c r="G157" s="1466"/>
      <c r="H157" s="1466"/>
      <c r="I157" s="1466"/>
      <c r="J157" s="1466"/>
      <c r="K157" s="1466"/>
      <c r="L157" s="1466"/>
      <c r="M157" s="1467"/>
    </row>
    <row r="158" spans="1:15" ht="15" customHeight="1" x14ac:dyDescent="0.15">
      <c r="A158" s="1455"/>
      <c r="B158" s="1501"/>
      <c r="C158" s="1468"/>
      <c r="D158" s="1469"/>
      <c r="E158" s="1469"/>
      <c r="F158" s="1469"/>
      <c r="G158" s="1469"/>
      <c r="H158" s="1469"/>
      <c r="I158" s="1469"/>
      <c r="J158" s="1469"/>
      <c r="K158" s="1469"/>
      <c r="L158" s="1469"/>
      <c r="M158" s="1470"/>
    </row>
    <row r="159" spans="1:15" ht="15" customHeight="1" x14ac:dyDescent="0.15">
      <c r="A159" s="1455"/>
      <c r="B159" s="622" t="s">
        <v>22</v>
      </c>
      <c r="C159" s="1493"/>
      <c r="D159" s="1494"/>
      <c r="E159" s="1495"/>
      <c r="F159" s="1496" t="s">
        <v>1003</v>
      </c>
      <c r="G159" s="1497"/>
      <c r="H159" s="623"/>
      <c r="I159" s="1497"/>
      <c r="J159" s="623"/>
      <c r="K159" s="1497"/>
      <c r="L159" s="623"/>
      <c r="M159" s="624"/>
    </row>
    <row r="160" spans="1:15" ht="15" customHeight="1" x14ac:dyDescent="0.15">
      <c r="A160" s="1455"/>
      <c r="B160" s="625" t="s">
        <v>28</v>
      </c>
      <c r="C160" s="1468"/>
      <c r="D160" s="1469"/>
      <c r="E160" s="1470"/>
      <c r="F160" s="1496"/>
      <c r="G160" s="1498"/>
      <c r="H160" s="626" t="s">
        <v>831</v>
      </c>
      <c r="I160" s="1498"/>
      <c r="J160" s="626" t="s">
        <v>1004</v>
      </c>
      <c r="K160" s="1498"/>
      <c r="L160" s="627" t="s">
        <v>1005</v>
      </c>
      <c r="M160" s="628"/>
    </row>
    <row r="161" spans="1:13" ht="15" customHeight="1" x14ac:dyDescent="0.15">
      <c r="A161" s="1455"/>
      <c r="B161" s="1499" t="s">
        <v>27</v>
      </c>
      <c r="C161" s="611" t="s">
        <v>999</v>
      </c>
      <c r="D161" s="633"/>
      <c r="E161" s="613" t="s">
        <v>1000</v>
      </c>
      <c r="F161" s="633"/>
      <c r="G161" s="614" t="s">
        <v>1001</v>
      </c>
      <c r="H161" s="614"/>
      <c r="I161" s="614"/>
      <c r="J161" s="614"/>
      <c r="K161" s="614"/>
      <c r="L161" s="614"/>
      <c r="M161" s="615"/>
    </row>
    <row r="162" spans="1:13" ht="15" customHeight="1" x14ac:dyDescent="0.15">
      <c r="A162" s="1455"/>
      <c r="B162" s="1500"/>
      <c r="C162" s="616"/>
      <c r="D162" s="617"/>
      <c r="E162" s="618"/>
      <c r="F162" s="619"/>
      <c r="G162" s="1466"/>
      <c r="H162" s="1466"/>
      <c r="I162" s="1466"/>
      <c r="J162" s="1466"/>
      <c r="K162" s="1466"/>
      <c r="L162" s="1466"/>
      <c r="M162" s="1467"/>
    </row>
    <row r="163" spans="1:13" ht="15" customHeight="1" x14ac:dyDescent="0.15">
      <c r="A163" s="1455"/>
      <c r="B163" s="1501"/>
      <c r="C163" s="1468"/>
      <c r="D163" s="1469"/>
      <c r="E163" s="1469"/>
      <c r="F163" s="1469"/>
      <c r="G163" s="1469"/>
      <c r="H163" s="1469"/>
      <c r="I163" s="1469"/>
      <c r="J163" s="1469"/>
      <c r="K163" s="1469"/>
      <c r="L163" s="1469"/>
      <c r="M163" s="1470"/>
    </row>
    <row r="164" spans="1:13" ht="15" customHeight="1" x14ac:dyDescent="0.15">
      <c r="A164" s="1455"/>
      <c r="B164" s="622" t="s">
        <v>22</v>
      </c>
      <c r="C164" s="1493"/>
      <c r="D164" s="1494"/>
      <c r="E164" s="1495"/>
      <c r="F164" s="1496" t="s">
        <v>1003</v>
      </c>
      <c r="G164" s="1497"/>
      <c r="H164" s="623"/>
      <c r="I164" s="1497"/>
      <c r="J164" s="623"/>
      <c r="K164" s="1497"/>
      <c r="L164" s="623"/>
      <c r="M164" s="624"/>
    </row>
    <row r="165" spans="1:13" ht="15" customHeight="1" x14ac:dyDescent="0.15">
      <c r="A165" s="1455"/>
      <c r="B165" s="625" t="s">
        <v>28</v>
      </c>
      <c r="C165" s="1468"/>
      <c r="D165" s="1469"/>
      <c r="E165" s="1470"/>
      <c r="F165" s="1496"/>
      <c r="G165" s="1498"/>
      <c r="H165" s="626" t="s">
        <v>831</v>
      </c>
      <c r="I165" s="1498"/>
      <c r="J165" s="626" t="s">
        <v>1004</v>
      </c>
      <c r="K165" s="1498"/>
      <c r="L165" s="627" t="s">
        <v>1005</v>
      </c>
      <c r="M165" s="628"/>
    </row>
    <row r="166" spans="1:13" ht="15" customHeight="1" x14ac:dyDescent="0.15">
      <c r="A166" s="1455"/>
      <c r="B166" s="1499" t="s">
        <v>27</v>
      </c>
      <c r="C166" s="611" t="s">
        <v>999</v>
      </c>
      <c r="D166" s="633"/>
      <c r="E166" s="613" t="s">
        <v>1000</v>
      </c>
      <c r="F166" s="633"/>
      <c r="G166" s="614" t="s">
        <v>1001</v>
      </c>
      <c r="H166" s="614"/>
      <c r="I166" s="614"/>
      <c r="J166" s="614"/>
      <c r="K166" s="614"/>
      <c r="L166" s="614"/>
      <c r="M166" s="615"/>
    </row>
    <row r="167" spans="1:13" ht="15" customHeight="1" x14ac:dyDescent="0.15">
      <c r="A167" s="1455"/>
      <c r="B167" s="1500"/>
      <c r="C167" s="616"/>
      <c r="D167" s="617"/>
      <c r="E167" s="618"/>
      <c r="F167" s="619"/>
      <c r="G167" s="1466"/>
      <c r="H167" s="1466"/>
      <c r="I167" s="1466"/>
      <c r="J167" s="1466"/>
      <c r="K167" s="1466"/>
      <c r="L167" s="1466"/>
      <c r="M167" s="1467"/>
    </row>
    <row r="168" spans="1:13" ht="15" customHeight="1" x14ac:dyDescent="0.15">
      <c r="A168" s="1455"/>
      <c r="B168" s="1501"/>
      <c r="C168" s="1468"/>
      <c r="D168" s="1469"/>
      <c r="E168" s="1469"/>
      <c r="F168" s="1469"/>
      <c r="G168" s="1469"/>
      <c r="H168" s="1469"/>
      <c r="I168" s="1469"/>
      <c r="J168" s="1469"/>
      <c r="K168" s="1469"/>
      <c r="L168" s="1469"/>
      <c r="M168" s="1470"/>
    </row>
    <row r="169" spans="1:13" ht="15" customHeight="1" x14ac:dyDescent="0.15">
      <c r="A169" s="1455"/>
      <c r="B169" s="622" t="s">
        <v>22</v>
      </c>
      <c r="C169" s="1493"/>
      <c r="D169" s="1494"/>
      <c r="E169" s="1495"/>
      <c r="F169" s="1496" t="s">
        <v>1003</v>
      </c>
      <c r="G169" s="1497"/>
      <c r="H169" s="623"/>
      <c r="I169" s="1497"/>
      <c r="J169" s="623"/>
      <c r="K169" s="1497"/>
      <c r="L169" s="623"/>
      <c r="M169" s="624"/>
    </row>
    <row r="170" spans="1:13" ht="15" customHeight="1" x14ac:dyDescent="0.15">
      <c r="A170" s="1455"/>
      <c r="B170" s="625" t="s">
        <v>28</v>
      </c>
      <c r="C170" s="1468"/>
      <c r="D170" s="1469"/>
      <c r="E170" s="1470"/>
      <c r="F170" s="1496"/>
      <c r="G170" s="1498"/>
      <c r="H170" s="626" t="s">
        <v>831</v>
      </c>
      <c r="I170" s="1498"/>
      <c r="J170" s="626" t="s">
        <v>1004</v>
      </c>
      <c r="K170" s="1498"/>
      <c r="L170" s="627" t="s">
        <v>1005</v>
      </c>
      <c r="M170" s="628"/>
    </row>
    <row r="171" spans="1:13" ht="15" customHeight="1" x14ac:dyDescent="0.15">
      <c r="A171" s="1455"/>
      <c r="B171" s="1499" t="s">
        <v>27</v>
      </c>
      <c r="C171" s="611" t="s">
        <v>999</v>
      </c>
      <c r="D171" s="633"/>
      <c r="E171" s="613" t="s">
        <v>1000</v>
      </c>
      <c r="F171" s="633"/>
      <c r="G171" s="614" t="s">
        <v>1001</v>
      </c>
      <c r="H171" s="614"/>
      <c r="I171" s="614"/>
      <c r="J171" s="614"/>
      <c r="K171" s="614"/>
      <c r="L171" s="614"/>
      <c r="M171" s="615"/>
    </row>
    <row r="172" spans="1:13" ht="15" customHeight="1" x14ac:dyDescent="0.15">
      <c r="A172" s="1455"/>
      <c r="B172" s="1500"/>
      <c r="C172" s="616"/>
      <c r="D172" s="617"/>
      <c r="E172" s="618"/>
      <c r="F172" s="619"/>
      <c r="G172" s="1466"/>
      <c r="H172" s="1466"/>
      <c r="I172" s="1466"/>
      <c r="J172" s="1466"/>
      <c r="K172" s="1466"/>
      <c r="L172" s="1466"/>
      <c r="M172" s="1467"/>
    </row>
    <row r="173" spans="1:13" ht="15" customHeight="1" x14ac:dyDescent="0.15">
      <c r="A173" s="1455"/>
      <c r="B173" s="1501"/>
      <c r="C173" s="1468"/>
      <c r="D173" s="1469"/>
      <c r="E173" s="1469"/>
      <c r="F173" s="1469"/>
      <c r="G173" s="1469"/>
      <c r="H173" s="1469"/>
      <c r="I173" s="1469"/>
      <c r="J173" s="1469"/>
      <c r="K173" s="1469"/>
      <c r="L173" s="1469"/>
      <c r="M173" s="1470"/>
    </row>
    <row r="174" spans="1:13" ht="15" customHeight="1" x14ac:dyDescent="0.15">
      <c r="A174" s="1455"/>
      <c r="B174" s="622" t="s">
        <v>22</v>
      </c>
      <c r="C174" s="1493"/>
      <c r="D174" s="1494"/>
      <c r="E174" s="1495"/>
      <c r="F174" s="1496" t="s">
        <v>1003</v>
      </c>
      <c r="G174" s="1497"/>
      <c r="H174" s="623"/>
      <c r="I174" s="1497"/>
      <c r="J174" s="623"/>
      <c r="K174" s="1497"/>
      <c r="L174" s="623"/>
      <c r="M174" s="624"/>
    </row>
    <row r="175" spans="1:13" ht="15" customHeight="1" x14ac:dyDescent="0.15">
      <c r="A175" s="1455"/>
      <c r="B175" s="625" t="s">
        <v>28</v>
      </c>
      <c r="C175" s="1468"/>
      <c r="D175" s="1469"/>
      <c r="E175" s="1470"/>
      <c r="F175" s="1496"/>
      <c r="G175" s="1498"/>
      <c r="H175" s="626" t="s">
        <v>831</v>
      </c>
      <c r="I175" s="1498"/>
      <c r="J175" s="626" t="s">
        <v>1004</v>
      </c>
      <c r="K175" s="1498"/>
      <c r="L175" s="627" t="s">
        <v>1005</v>
      </c>
      <c r="M175" s="628"/>
    </row>
    <row r="176" spans="1:13" ht="15" customHeight="1" x14ac:dyDescent="0.15">
      <c r="A176" s="1455"/>
      <c r="B176" s="1499" t="s">
        <v>27</v>
      </c>
      <c r="C176" s="611" t="s">
        <v>999</v>
      </c>
      <c r="D176" s="633"/>
      <c r="E176" s="613" t="s">
        <v>1000</v>
      </c>
      <c r="F176" s="633"/>
      <c r="G176" s="614" t="s">
        <v>1001</v>
      </c>
      <c r="H176" s="614"/>
      <c r="I176" s="614"/>
      <c r="J176" s="614"/>
      <c r="K176" s="614"/>
      <c r="L176" s="614"/>
      <c r="M176" s="615"/>
    </row>
    <row r="177" spans="1:15" ht="15" customHeight="1" x14ac:dyDescent="0.15">
      <c r="A177" s="1455"/>
      <c r="B177" s="1500"/>
      <c r="C177" s="616"/>
      <c r="D177" s="617"/>
      <c r="E177" s="618"/>
      <c r="F177" s="619"/>
      <c r="G177" s="1466"/>
      <c r="H177" s="1466"/>
      <c r="I177" s="1466"/>
      <c r="J177" s="1466"/>
      <c r="K177" s="1466"/>
      <c r="L177" s="1466"/>
      <c r="M177" s="1467"/>
    </row>
    <row r="178" spans="1:15" ht="15" customHeight="1" x14ac:dyDescent="0.15">
      <c r="A178" s="1456"/>
      <c r="B178" s="1501"/>
      <c r="C178" s="1468"/>
      <c r="D178" s="1469"/>
      <c r="E178" s="1469"/>
      <c r="F178" s="1469"/>
      <c r="G178" s="1469"/>
      <c r="H178" s="1469"/>
      <c r="I178" s="1469"/>
      <c r="J178" s="1469"/>
      <c r="K178" s="1469"/>
      <c r="L178" s="1469"/>
      <c r="M178" s="1470"/>
    </row>
    <row r="179" spans="1:15" ht="5.25" customHeight="1" x14ac:dyDescent="0.15">
      <c r="A179" s="662"/>
      <c r="B179" s="605"/>
      <c r="C179" s="667"/>
      <c r="D179" s="667"/>
      <c r="E179" s="667"/>
      <c r="F179" s="667"/>
      <c r="G179" s="667"/>
      <c r="H179" s="667"/>
      <c r="I179" s="667"/>
      <c r="J179" s="667"/>
      <c r="K179" s="667"/>
      <c r="L179" s="667"/>
      <c r="M179" s="667"/>
    </row>
    <row r="180" spans="1:15" ht="15" customHeight="1" x14ac:dyDescent="0.15">
      <c r="A180" s="668" t="s">
        <v>1075</v>
      </c>
      <c r="N180" s="634"/>
      <c r="O180" s="605"/>
    </row>
    <row r="181" spans="1:15" ht="15" customHeight="1" x14ac:dyDescent="0.15">
      <c r="A181" s="1630" t="s">
        <v>1076</v>
      </c>
      <c r="B181" s="1623" t="s">
        <v>1077</v>
      </c>
      <c r="C181" s="1623"/>
      <c r="D181" s="1624" t="s">
        <v>1078</v>
      </c>
      <c r="E181" s="1624"/>
      <c r="F181" s="1624" t="s">
        <v>1079</v>
      </c>
      <c r="G181" s="1624"/>
      <c r="H181" s="1624"/>
      <c r="I181" s="1624"/>
      <c r="J181" s="1624" t="s">
        <v>1080</v>
      </c>
      <c r="K181" s="1624"/>
      <c r="L181" s="1624"/>
      <c r="M181" s="1624"/>
      <c r="N181" s="634"/>
      <c r="O181" s="605"/>
    </row>
    <row r="182" spans="1:15" ht="15" customHeight="1" x14ac:dyDescent="0.15">
      <c r="A182" s="1630"/>
      <c r="B182" s="1623"/>
      <c r="C182" s="1623"/>
      <c r="D182" s="1617"/>
      <c r="E182" s="1619"/>
      <c r="F182" s="1617"/>
      <c r="G182" s="1618"/>
      <c r="H182" s="1618"/>
      <c r="I182" s="1619"/>
      <c r="J182" s="1617"/>
      <c r="K182" s="1618"/>
      <c r="L182" s="1618"/>
      <c r="M182" s="1619"/>
      <c r="N182" s="634"/>
      <c r="O182" s="605"/>
    </row>
    <row r="183" spans="1:15" ht="15" customHeight="1" x14ac:dyDescent="0.15">
      <c r="A183" s="1630"/>
      <c r="B183" s="1623"/>
      <c r="C183" s="1623"/>
      <c r="D183" s="1620"/>
      <c r="E183" s="1621"/>
      <c r="F183" s="1620"/>
      <c r="G183" s="1622"/>
      <c r="H183" s="1622"/>
      <c r="I183" s="1621"/>
      <c r="J183" s="1620"/>
      <c r="K183" s="1622"/>
      <c r="L183" s="1622"/>
      <c r="M183" s="1621"/>
      <c r="N183" s="634"/>
      <c r="O183" s="605"/>
    </row>
    <row r="184" spans="1:15" ht="15" customHeight="1" x14ac:dyDescent="0.15">
      <c r="A184" s="1630"/>
      <c r="B184" s="1623"/>
      <c r="C184" s="1623"/>
      <c r="D184" s="1620"/>
      <c r="E184" s="1621"/>
      <c r="F184" s="1620"/>
      <c r="G184" s="1622"/>
      <c r="H184" s="1622"/>
      <c r="I184" s="1621"/>
      <c r="J184" s="1620"/>
      <c r="K184" s="1622"/>
      <c r="L184" s="1622"/>
      <c r="M184" s="1621"/>
      <c r="N184" s="634"/>
      <c r="O184" s="605"/>
    </row>
    <row r="185" spans="1:15" ht="15" customHeight="1" x14ac:dyDescent="0.15">
      <c r="A185" s="1630"/>
      <c r="B185" s="1623"/>
      <c r="C185" s="1623"/>
      <c r="D185" s="1625"/>
      <c r="E185" s="1626"/>
      <c r="F185" s="1625"/>
      <c r="G185" s="1627"/>
      <c r="H185" s="1627"/>
      <c r="I185" s="1626"/>
      <c r="J185" s="1625"/>
      <c r="K185" s="1627"/>
      <c r="L185" s="1627"/>
      <c r="M185" s="1626"/>
      <c r="N185" s="634"/>
      <c r="O185" s="605"/>
    </row>
    <row r="186" spans="1:15" ht="15" customHeight="1" x14ac:dyDescent="0.15">
      <c r="A186" s="1630"/>
      <c r="B186" s="1623" t="s">
        <v>1081</v>
      </c>
      <c r="C186" s="1623"/>
      <c r="D186" s="1624" t="s">
        <v>1078</v>
      </c>
      <c r="E186" s="1624"/>
      <c r="F186" s="1624" t="s">
        <v>1079</v>
      </c>
      <c r="G186" s="1624"/>
      <c r="H186" s="1624"/>
      <c r="I186" s="1624"/>
      <c r="J186" s="1624" t="s">
        <v>1080</v>
      </c>
      <c r="K186" s="1624"/>
      <c r="L186" s="1624"/>
      <c r="M186" s="1624"/>
      <c r="N186" s="634"/>
      <c r="O186" s="605"/>
    </row>
    <row r="187" spans="1:15" ht="15" customHeight="1" x14ac:dyDescent="0.15">
      <c r="A187" s="1630"/>
      <c r="B187" s="1623"/>
      <c r="C187" s="1623"/>
      <c r="D187" s="1617"/>
      <c r="E187" s="1619"/>
      <c r="F187" s="1617"/>
      <c r="G187" s="1618"/>
      <c r="H187" s="1618"/>
      <c r="I187" s="1619"/>
      <c r="J187" s="1617"/>
      <c r="K187" s="1618"/>
      <c r="L187" s="1618"/>
      <c r="M187" s="1619"/>
      <c r="N187" s="634"/>
      <c r="O187" s="605"/>
    </row>
    <row r="188" spans="1:15" ht="15" customHeight="1" x14ac:dyDescent="0.15">
      <c r="A188" s="1630"/>
      <c r="B188" s="1623"/>
      <c r="C188" s="1623"/>
      <c r="D188" s="1620"/>
      <c r="E188" s="1621"/>
      <c r="F188" s="1620"/>
      <c r="G188" s="1622"/>
      <c r="H188" s="1622"/>
      <c r="I188" s="1621"/>
      <c r="J188" s="1620"/>
      <c r="K188" s="1622"/>
      <c r="L188" s="1622"/>
      <c r="M188" s="1621"/>
      <c r="N188" s="634"/>
      <c r="O188" s="605"/>
    </row>
    <row r="189" spans="1:15" ht="15" customHeight="1" x14ac:dyDescent="0.15">
      <c r="A189" s="1630"/>
      <c r="B189" s="1623"/>
      <c r="C189" s="1623"/>
      <c r="D189" s="1620"/>
      <c r="E189" s="1621"/>
      <c r="F189" s="1620"/>
      <c r="G189" s="1622"/>
      <c r="H189" s="1622"/>
      <c r="I189" s="1621"/>
      <c r="J189" s="1620"/>
      <c r="K189" s="1622"/>
      <c r="L189" s="1622"/>
      <c r="M189" s="1621"/>
      <c r="N189" s="634"/>
      <c r="O189" s="605"/>
    </row>
    <row r="190" spans="1:15" ht="15" customHeight="1" x14ac:dyDescent="0.15">
      <c r="A190" s="1630"/>
      <c r="B190" s="1623"/>
      <c r="C190" s="1623"/>
      <c r="D190" s="1625"/>
      <c r="E190" s="1626"/>
      <c r="F190" s="1625"/>
      <c r="G190" s="1627"/>
      <c r="H190" s="1627"/>
      <c r="I190" s="1626"/>
      <c r="J190" s="1625"/>
      <c r="K190" s="1627"/>
      <c r="L190" s="1627"/>
      <c r="M190" s="1626"/>
      <c r="N190" s="634"/>
      <c r="O190" s="605"/>
    </row>
    <row r="191" spans="1:15" ht="4.5" customHeight="1" x14ac:dyDescent="0.15">
      <c r="A191" s="670"/>
      <c r="B191" s="671"/>
      <c r="C191" s="671"/>
      <c r="D191" s="672"/>
      <c r="E191" s="672"/>
      <c r="F191" s="672"/>
      <c r="G191" s="672"/>
      <c r="H191" s="672"/>
      <c r="I191" s="672"/>
      <c r="J191" s="672"/>
      <c r="K191" s="672"/>
      <c r="L191" s="672"/>
      <c r="M191" s="672"/>
    </row>
    <row r="192" spans="1:15" ht="15" customHeight="1" x14ac:dyDescent="0.15">
      <c r="A192" s="668" t="s">
        <v>1082</v>
      </c>
    </row>
    <row r="193" spans="1:13" ht="15" customHeight="1" x14ac:dyDescent="0.15">
      <c r="A193" s="1629" t="s">
        <v>1031</v>
      </c>
      <c r="B193" s="1629"/>
      <c r="C193" s="646" t="s">
        <v>1032</v>
      </c>
      <c r="D193" s="1555"/>
      <c r="E193" s="1555"/>
      <c r="F193" s="1555"/>
      <c r="G193" s="1556" t="s">
        <v>1033</v>
      </c>
      <c r="H193" s="1556"/>
      <c r="I193" s="1557"/>
      <c r="J193" s="1557"/>
      <c r="K193" s="1557"/>
      <c r="L193" s="1557"/>
      <c r="M193" s="1557"/>
    </row>
    <row r="194" spans="1:13" ht="15" customHeight="1" x14ac:dyDescent="0.15">
      <c r="A194" s="1629"/>
      <c r="B194" s="1629"/>
      <c r="C194" s="646" t="s">
        <v>1032</v>
      </c>
      <c r="D194" s="1555"/>
      <c r="E194" s="1555"/>
      <c r="F194" s="1555"/>
      <c r="G194" s="1556" t="s">
        <v>1033</v>
      </c>
      <c r="H194" s="1556"/>
      <c r="I194" s="1557"/>
      <c r="J194" s="1557"/>
      <c r="K194" s="1557"/>
      <c r="L194" s="1557"/>
      <c r="M194" s="1557"/>
    </row>
    <row r="195" spans="1:13" ht="15" customHeight="1" x14ac:dyDescent="0.15">
      <c r="A195" s="1629"/>
      <c r="B195" s="1629"/>
      <c r="C195" s="646" t="s">
        <v>1032</v>
      </c>
      <c r="D195" s="1555"/>
      <c r="E195" s="1555"/>
      <c r="F195" s="1555"/>
      <c r="G195" s="1556" t="s">
        <v>1033</v>
      </c>
      <c r="H195" s="1556"/>
      <c r="I195" s="1557"/>
      <c r="J195" s="1557"/>
      <c r="K195" s="1557"/>
      <c r="L195" s="1557"/>
      <c r="M195" s="1557"/>
    </row>
    <row r="196" spans="1:13" ht="15" customHeight="1" x14ac:dyDescent="0.15">
      <c r="A196" s="1628" t="s">
        <v>1034</v>
      </c>
      <c r="B196" s="1628"/>
      <c r="C196" s="646" t="s">
        <v>1032</v>
      </c>
      <c r="D196" s="1566"/>
      <c r="E196" s="1567"/>
      <c r="F196" s="1567"/>
      <c r="G196" s="1567"/>
      <c r="H196" s="1567"/>
      <c r="I196" s="1567"/>
      <c r="J196" s="1567"/>
      <c r="K196" s="1567"/>
      <c r="L196" s="1567"/>
      <c r="M196" s="1568"/>
    </row>
    <row r="197" spans="1:13" ht="15" customHeight="1" x14ac:dyDescent="0.15">
      <c r="A197" s="1628"/>
      <c r="B197" s="1628"/>
      <c r="C197" s="646" t="s">
        <v>1032</v>
      </c>
      <c r="D197" s="1566"/>
      <c r="E197" s="1567"/>
      <c r="F197" s="1567"/>
      <c r="G197" s="1567"/>
      <c r="H197" s="1567"/>
      <c r="I197" s="1567"/>
      <c r="J197" s="1567"/>
      <c r="K197" s="1567"/>
      <c r="L197" s="1567"/>
      <c r="M197" s="1568"/>
    </row>
    <row r="198" spans="1:13" x14ac:dyDescent="0.15">
      <c r="A198" s="1628"/>
      <c r="B198" s="1628"/>
      <c r="C198" s="646" t="s">
        <v>1032</v>
      </c>
      <c r="D198" s="1566"/>
      <c r="E198" s="1567"/>
      <c r="F198" s="1567"/>
      <c r="G198" s="1567"/>
      <c r="H198" s="1567"/>
      <c r="I198" s="1567"/>
      <c r="J198" s="1567"/>
      <c r="K198" s="1567"/>
      <c r="L198" s="1567"/>
      <c r="M198" s="1568"/>
    </row>
  </sheetData>
  <mergeCells count="380">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B186:C190"/>
    <mergeCell ref="A181:A190"/>
    <mergeCell ref="D188:E188"/>
    <mergeCell ref="F188:I188"/>
    <mergeCell ref="J188:M188"/>
    <mergeCell ref="D189:E189"/>
    <mergeCell ref="F189:I189"/>
    <mergeCell ref="J189:M189"/>
    <mergeCell ref="D185:E185"/>
    <mergeCell ref="F185:I185"/>
    <mergeCell ref="J185:M185"/>
    <mergeCell ref="D186:E186"/>
    <mergeCell ref="F186:I186"/>
    <mergeCell ref="J186:M186"/>
    <mergeCell ref="D187:E187"/>
    <mergeCell ref="F187:I187"/>
    <mergeCell ref="J187:M187"/>
    <mergeCell ref="J182:M182"/>
    <mergeCell ref="D183:E183"/>
    <mergeCell ref="F183:I183"/>
    <mergeCell ref="J183:M183"/>
    <mergeCell ref="D184:E184"/>
    <mergeCell ref="F184:I184"/>
    <mergeCell ref="J184:M184"/>
    <mergeCell ref="B176:B178"/>
    <mergeCell ref="G177:M177"/>
    <mergeCell ref="C178:M178"/>
    <mergeCell ref="B181:C185"/>
    <mergeCell ref="D181:E181"/>
    <mergeCell ref="F181:I181"/>
    <mergeCell ref="J181:M181"/>
    <mergeCell ref="D182:E182"/>
    <mergeCell ref="F182:I182"/>
    <mergeCell ref="B171:B173"/>
    <mergeCell ref="G172:M172"/>
    <mergeCell ref="C173:M173"/>
    <mergeCell ref="C174:E174"/>
    <mergeCell ref="F174:F175"/>
    <mergeCell ref="G174:G175"/>
    <mergeCell ref="I174:I175"/>
    <mergeCell ref="K174:K175"/>
    <mergeCell ref="C175:E175"/>
    <mergeCell ref="B166:B168"/>
    <mergeCell ref="G167:M167"/>
    <mergeCell ref="C168:M168"/>
    <mergeCell ref="C169:E169"/>
    <mergeCell ref="F169:F170"/>
    <mergeCell ref="G169:G170"/>
    <mergeCell ref="I169:I170"/>
    <mergeCell ref="K169:K170"/>
    <mergeCell ref="C170:E170"/>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A143:M143"/>
    <mergeCell ref="A144:M144"/>
    <mergeCell ref="A145:M145"/>
    <mergeCell ref="A146:M146"/>
    <mergeCell ref="A149:A178"/>
    <mergeCell ref="C149:E149"/>
    <mergeCell ref="F149:F150"/>
    <mergeCell ref="G149:G150"/>
    <mergeCell ref="I149:I150"/>
    <mergeCell ref="K149:K150"/>
    <mergeCell ref="C150:E150"/>
    <mergeCell ref="B151:B153"/>
    <mergeCell ref="G152:M152"/>
    <mergeCell ref="C153:M153"/>
    <mergeCell ref="C154:E154"/>
    <mergeCell ref="F154:F155"/>
    <mergeCell ref="G154:G155"/>
    <mergeCell ref="I154:I155"/>
    <mergeCell ref="K154:K155"/>
    <mergeCell ref="C155:E155"/>
    <mergeCell ref="B156:B158"/>
    <mergeCell ref="G157:M157"/>
    <mergeCell ref="C158:M158"/>
    <mergeCell ref="C159:E159"/>
    <mergeCell ref="H140:K140"/>
    <mergeCell ref="L140:M141"/>
    <mergeCell ref="E141:F141"/>
    <mergeCell ref="H141:K141"/>
    <mergeCell ref="B137:C137"/>
    <mergeCell ref="D137:E137"/>
    <mergeCell ref="F137:H137"/>
    <mergeCell ref="I137:M137"/>
    <mergeCell ref="B138:C138"/>
    <mergeCell ref="D138:M138"/>
    <mergeCell ref="A126:A141"/>
    <mergeCell ref="C126:M126"/>
    <mergeCell ref="C127:M127"/>
    <mergeCell ref="B128:B130"/>
    <mergeCell ref="G129:M129"/>
    <mergeCell ref="C130:M130"/>
    <mergeCell ref="C131:M131"/>
    <mergeCell ref="B132:C133"/>
    <mergeCell ref="E132:F132"/>
    <mergeCell ref="H132:K132"/>
    <mergeCell ref="L132:M133"/>
    <mergeCell ref="E133:F133"/>
    <mergeCell ref="H133:K133"/>
    <mergeCell ref="B134:C134"/>
    <mergeCell ref="D134:M134"/>
    <mergeCell ref="B135:C136"/>
    <mergeCell ref="D135:E135"/>
    <mergeCell ref="F135:M135"/>
    <mergeCell ref="E136:F136"/>
    <mergeCell ref="H136:K136"/>
    <mergeCell ref="B139:C139"/>
    <mergeCell ref="D139:M139"/>
    <mergeCell ref="B140:C141"/>
    <mergeCell ref="E140:F140"/>
    <mergeCell ref="H124:K124"/>
    <mergeCell ref="L124:M125"/>
    <mergeCell ref="E125:F125"/>
    <mergeCell ref="H125:K125"/>
    <mergeCell ref="B121:C121"/>
    <mergeCell ref="D121:E121"/>
    <mergeCell ref="F121:H121"/>
    <mergeCell ref="I121:M121"/>
    <mergeCell ref="B122:C122"/>
    <mergeCell ref="D122:M122"/>
    <mergeCell ref="A110:A125"/>
    <mergeCell ref="C110:M110"/>
    <mergeCell ref="C111:M111"/>
    <mergeCell ref="B112:B114"/>
    <mergeCell ref="G113:M113"/>
    <mergeCell ref="C114:M114"/>
    <mergeCell ref="C115:M115"/>
    <mergeCell ref="B116:C117"/>
    <mergeCell ref="E116:F116"/>
    <mergeCell ref="H116:K116"/>
    <mergeCell ref="L116:M117"/>
    <mergeCell ref="E117:F117"/>
    <mergeCell ref="H117:K117"/>
    <mergeCell ref="B118:C118"/>
    <mergeCell ref="D118:M118"/>
    <mergeCell ref="B119:C120"/>
    <mergeCell ref="D119:E119"/>
    <mergeCell ref="F119:M119"/>
    <mergeCell ref="E120:F120"/>
    <mergeCell ref="H120:K120"/>
    <mergeCell ref="B123:C123"/>
    <mergeCell ref="D123:M123"/>
    <mergeCell ref="B124:C125"/>
    <mergeCell ref="E124:F124"/>
    <mergeCell ref="I105:M105"/>
    <mergeCell ref="B106:C106"/>
    <mergeCell ref="D106:M106"/>
    <mergeCell ref="B107:C107"/>
    <mergeCell ref="D107:M107"/>
    <mergeCell ref="B108:C109"/>
    <mergeCell ref="E108:F108"/>
    <mergeCell ref="H108:K108"/>
    <mergeCell ref="L108:M109"/>
    <mergeCell ref="E109:F109"/>
    <mergeCell ref="H109:K109"/>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103:C104"/>
    <mergeCell ref="D103:E103"/>
    <mergeCell ref="F103:M103"/>
    <mergeCell ref="E104:F104"/>
    <mergeCell ref="H104:K104"/>
    <mergeCell ref="B105:C105"/>
    <mergeCell ref="D105:E105"/>
    <mergeCell ref="F105:H105"/>
    <mergeCell ref="E91:F91"/>
    <mergeCell ref="H91:K91"/>
    <mergeCell ref="B87:C87"/>
    <mergeCell ref="D87:E87"/>
    <mergeCell ref="F87:G87"/>
    <mergeCell ref="I87:K87"/>
    <mergeCell ref="B88:E88"/>
    <mergeCell ref="B89:E89"/>
    <mergeCell ref="F89:H89"/>
    <mergeCell ref="A76:A91"/>
    <mergeCell ref="C76:M76"/>
    <mergeCell ref="C77:M77"/>
    <mergeCell ref="B78:B80"/>
    <mergeCell ref="G79:M79"/>
    <mergeCell ref="C80:M80"/>
    <mergeCell ref="C81:M81"/>
    <mergeCell ref="B82:C83"/>
    <mergeCell ref="E82:F82"/>
    <mergeCell ref="H82:K82"/>
    <mergeCell ref="L82:M83"/>
    <mergeCell ref="E83:F83"/>
    <mergeCell ref="H83:K83"/>
    <mergeCell ref="B84:C84"/>
    <mergeCell ref="D84:M84"/>
    <mergeCell ref="B85:C86"/>
    <mergeCell ref="D85:E85"/>
    <mergeCell ref="F85:M85"/>
    <mergeCell ref="E86:F86"/>
    <mergeCell ref="H86:K86"/>
    <mergeCell ref="B90:C91"/>
    <mergeCell ref="E90:F90"/>
    <mergeCell ref="H90:K90"/>
    <mergeCell ref="L90:M91"/>
    <mergeCell ref="E75:F75"/>
    <mergeCell ref="H75:K75"/>
    <mergeCell ref="B71:C71"/>
    <mergeCell ref="D71:E71"/>
    <mergeCell ref="F71:G71"/>
    <mergeCell ref="I71:K71"/>
    <mergeCell ref="B72:E72"/>
    <mergeCell ref="B73:E73"/>
    <mergeCell ref="F73:H73"/>
    <mergeCell ref="A60:A75"/>
    <mergeCell ref="C60:M60"/>
    <mergeCell ref="C61:M61"/>
    <mergeCell ref="B62:B64"/>
    <mergeCell ref="G63:M63"/>
    <mergeCell ref="C64:M64"/>
    <mergeCell ref="C65:M65"/>
    <mergeCell ref="B68:C68"/>
    <mergeCell ref="D68:M68"/>
    <mergeCell ref="B69:C70"/>
    <mergeCell ref="D69:E69"/>
    <mergeCell ref="F69:M69"/>
    <mergeCell ref="E70:F70"/>
    <mergeCell ref="H70:K70"/>
    <mergeCell ref="B66:C67"/>
    <mergeCell ref="E66:F66"/>
    <mergeCell ref="H66:K66"/>
    <mergeCell ref="L66:M67"/>
    <mergeCell ref="E67:F67"/>
    <mergeCell ref="H67:K67"/>
    <mergeCell ref="B74:C75"/>
    <mergeCell ref="E74:F74"/>
    <mergeCell ref="H74:K74"/>
    <mergeCell ref="L74:M75"/>
    <mergeCell ref="F53:M53"/>
    <mergeCell ref="E54:F54"/>
    <mergeCell ref="H54:K54"/>
    <mergeCell ref="B55:C55"/>
    <mergeCell ref="D55:E55"/>
    <mergeCell ref="F55:G55"/>
    <mergeCell ref="I55:K55"/>
    <mergeCell ref="L58:M59"/>
    <mergeCell ref="E59:F59"/>
    <mergeCell ref="H59:K59"/>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B56:E56"/>
    <mergeCell ref="B57:E57"/>
    <mergeCell ref="F57:H57"/>
    <mergeCell ref="B58:C59"/>
    <mergeCell ref="E58:F58"/>
    <mergeCell ref="H58:K58"/>
    <mergeCell ref="B53:C54"/>
    <mergeCell ref="D53:E53"/>
    <mergeCell ref="A38:B39"/>
    <mergeCell ref="C38:D38"/>
    <mergeCell ref="E38:F38"/>
    <mergeCell ref="H38:M38"/>
    <mergeCell ref="D39:M39"/>
    <mergeCell ref="A40:B40"/>
    <mergeCell ref="D40:F40"/>
    <mergeCell ref="G40:H40"/>
    <mergeCell ref="I40:M40"/>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9"/>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E138C3B0-5859-4839-A6BF-E5E57367C170}">
      <formula1>"○"</formula1>
    </dataValidation>
    <dataValidation type="whole" operator="greaterThanOrEqual" allowBlank="1" showInputMessage="1" showErrorMessage="1" sqref="C36:M36 C37" xr:uid="{99DDC9CA-1ECC-4F65-87F4-8386EF07E166}">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FD67FDF7-2D4B-4D07-BD50-CF9B670177AC}">
      <formula1>0</formula1>
    </dataValidation>
    <dataValidation imeMode="disabled" allowBlank="1" showInputMessage="1" showErrorMessage="1" sqref="D5 F5 D12 F12 D128 F128 D78 F78 D62 F62 D96 F96 D112 F112" xr:uid="{EF0880EB-E503-48CC-8C0F-1A45F79B78FA}"/>
    <dataValidation imeMode="fullKatakana" allowBlank="1" showInputMessage="1" showErrorMessage="1" sqref="C3:M3 C10:E10 C19:E19 C149:E149 C154:E154 C159:E159 C164:E164 C169:E169 C174:E174 C126:M126 C76:M76 C60:M60 C94:M94 C110:M110" xr:uid="{3A309C3F-6215-4E54-8CE5-67F06EE95554}"/>
    <dataValidation type="list" allowBlank="1" showInputMessage="1" showErrorMessage="1" sqref="F172 F6 F22 F13 F152 F157 F162 F167 F177 F129 F79 F63 F97 F113" xr:uid="{84240349-AF46-4B46-A3AE-0436EAE41CE4}">
      <formula1>"市,郡,区"</formula1>
    </dataValidation>
    <dataValidation type="list" allowBlank="1" showInputMessage="1" showErrorMessage="1" sqref="D172 D6 D22 D13 D152 D157 D162 D167 D177 D129 D79 D63 D97 D113" xr:uid="{5066B070-29F5-417B-A8BF-A219A4627FE8}">
      <formula1>"都,道,府,県"</formula1>
    </dataValidation>
  </dataValidations>
  <printOptions horizontalCentered="1"/>
  <pageMargins left="0.39370078740157483" right="0.39370078740157483" top="0.39370078740157483" bottom="0.19685039370078741" header="0.51181102362204722" footer="0.43307086614173229"/>
  <pageSetup paperSize="9" orientation="portrait" horizontalDpi="4294967293" verticalDpi="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3">
    <tabColor theme="9" tint="0.59999389629810485"/>
    <pageSetUpPr fitToPage="1"/>
  </sheetPr>
  <dimension ref="A1:X43"/>
  <sheetViews>
    <sheetView view="pageBreakPreview" zoomScale="90" zoomScaleNormal="100" zoomScaleSheetLayoutView="100" workbookViewId="0"/>
  </sheetViews>
  <sheetFormatPr defaultColWidth="9" defaultRowHeight="19.5" customHeight="1" x14ac:dyDescent="0.15"/>
  <cols>
    <col min="1" max="1" width="10" style="208" customWidth="1"/>
    <col min="2" max="2" width="9.625" style="208" customWidth="1"/>
    <col min="3" max="16" width="4.5" style="208" customWidth="1"/>
    <col min="17" max="17" width="3.875" style="208" customWidth="1"/>
    <col min="18" max="18" width="5.375" style="208" customWidth="1"/>
    <col min="19" max="19" width="1.5" style="217" customWidth="1"/>
    <col min="20" max="24" width="5.25" style="217" customWidth="1"/>
    <col min="25" max="16384" width="9" style="208"/>
  </cols>
  <sheetData>
    <row r="1" spans="1:24" ht="19.5" customHeight="1" x14ac:dyDescent="0.15">
      <c r="A1" s="207" t="s">
        <v>186</v>
      </c>
      <c r="B1" s="207"/>
      <c r="C1" s="207"/>
      <c r="D1" s="207"/>
      <c r="E1" s="207"/>
      <c r="F1" s="207"/>
      <c r="G1" s="207"/>
      <c r="H1" s="207"/>
      <c r="I1" s="207"/>
      <c r="J1" s="207"/>
      <c r="K1" s="207"/>
      <c r="L1" s="207"/>
      <c r="M1" s="207"/>
      <c r="N1" s="207"/>
      <c r="O1" s="207"/>
      <c r="P1" s="207"/>
      <c r="Q1" s="207"/>
      <c r="R1" s="207"/>
      <c r="T1" s="218"/>
      <c r="U1" s="218"/>
      <c r="V1" s="218"/>
      <c r="W1" s="218"/>
      <c r="X1" s="218"/>
    </row>
    <row r="2" spans="1:24" ht="30" customHeight="1" x14ac:dyDescent="0.15">
      <c r="A2" s="3227" t="s">
        <v>270</v>
      </c>
      <c r="B2" s="3227"/>
      <c r="C2" s="3227"/>
      <c r="D2" s="3227"/>
      <c r="E2" s="3227"/>
      <c r="F2" s="3227"/>
      <c r="G2" s="3227"/>
      <c r="H2" s="3227"/>
      <c r="I2" s="3227"/>
      <c r="J2" s="3227"/>
      <c r="K2" s="3227"/>
      <c r="L2" s="3227"/>
      <c r="M2" s="3227"/>
      <c r="N2" s="3227"/>
      <c r="O2" s="3227"/>
      <c r="P2" s="3227"/>
      <c r="Q2" s="3227"/>
      <c r="R2" s="3227"/>
      <c r="T2" s="218"/>
      <c r="U2" s="218"/>
      <c r="V2" s="218"/>
      <c r="W2" s="218"/>
      <c r="X2" s="218"/>
    </row>
    <row r="3" spans="1:24" ht="15" customHeight="1" x14ac:dyDescent="0.15">
      <c r="A3" s="209"/>
      <c r="B3" s="209"/>
      <c r="C3" s="209"/>
      <c r="D3" s="209"/>
      <c r="E3" s="209"/>
      <c r="F3" s="209"/>
      <c r="G3" s="209"/>
      <c r="H3" s="209"/>
      <c r="I3" s="209"/>
      <c r="J3" s="209"/>
      <c r="K3" s="209"/>
      <c r="L3" s="209"/>
      <c r="M3" s="209"/>
      <c r="N3" s="209"/>
      <c r="O3" s="209"/>
      <c r="P3" s="209"/>
      <c r="Q3" s="209"/>
      <c r="R3" s="209"/>
      <c r="T3" s="218"/>
      <c r="U3" s="218"/>
      <c r="V3" s="218"/>
      <c r="W3" s="218"/>
      <c r="X3" s="218"/>
    </row>
    <row r="4" spans="1:24" ht="22.5" customHeight="1" x14ac:dyDescent="0.15">
      <c r="A4" s="207"/>
      <c r="B4" s="207"/>
      <c r="C4" s="207"/>
      <c r="D4" s="207"/>
      <c r="E4" s="207"/>
      <c r="F4" s="207"/>
      <c r="G4" s="207"/>
      <c r="H4" s="207"/>
      <c r="I4" s="207"/>
      <c r="J4" s="207"/>
      <c r="K4" s="207"/>
      <c r="L4" s="207"/>
      <c r="M4" s="207"/>
      <c r="N4" s="207"/>
      <c r="O4" s="207"/>
      <c r="P4" s="207"/>
      <c r="Q4" s="207"/>
      <c r="R4" s="210"/>
      <c r="T4" s="218"/>
      <c r="U4" s="218"/>
      <c r="V4" s="218"/>
      <c r="W4" s="218"/>
      <c r="X4" s="218"/>
    </row>
    <row r="5" spans="1:24" ht="22.5" customHeight="1" x14ac:dyDescent="0.15">
      <c r="A5" s="3228"/>
      <c r="B5" s="3228"/>
      <c r="C5" s="211"/>
      <c r="D5" s="207"/>
      <c r="E5" s="207"/>
      <c r="F5" s="207"/>
      <c r="G5" s="207"/>
      <c r="H5" s="207"/>
      <c r="I5" s="207"/>
      <c r="J5" s="207"/>
      <c r="K5" s="207"/>
      <c r="L5" s="207"/>
      <c r="M5" s="207"/>
      <c r="N5" s="207"/>
      <c r="O5" s="207"/>
      <c r="P5" s="207"/>
      <c r="Q5" s="207"/>
      <c r="R5" s="210" t="s">
        <v>519</v>
      </c>
      <c r="S5" s="219"/>
      <c r="T5" s="220"/>
      <c r="U5" s="220"/>
      <c r="V5" s="220"/>
      <c r="W5" s="220"/>
      <c r="X5" s="220"/>
    </row>
    <row r="6" spans="1:24" ht="22.5" customHeight="1" x14ac:dyDescent="0.15">
      <c r="A6" s="207"/>
      <c r="B6" s="207"/>
      <c r="C6" s="207"/>
      <c r="D6" s="207"/>
      <c r="E6" s="207"/>
      <c r="F6" s="207"/>
      <c r="G6" s="207"/>
      <c r="H6" s="207"/>
      <c r="I6" s="207"/>
      <c r="J6" s="207"/>
      <c r="K6" s="207"/>
      <c r="L6" s="207"/>
      <c r="M6" s="207"/>
      <c r="N6" s="207"/>
      <c r="O6" s="207"/>
      <c r="P6" s="207"/>
      <c r="Q6" s="207"/>
      <c r="R6" s="207"/>
      <c r="S6" s="219"/>
      <c r="T6" s="220"/>
      <c r="U6" s="220"/>
      <c r="V6" s="220"/>
      <c r="W6" s="220"/>
      <c r="X6" s="220"/>
    </row>
    <row r="7" spans="1:24" ht="22.5" customHeight="1" x14ac:dyDescent="0.15">
      <c r="A7" s="207"/>
      <c r="B7" s="207"/>
      <c r="C7" s="207"/>
      <c r="D7" s="207" t="s">
        <v>531</v>
      </c>
      <c r="E7" s="207"/>
      <c r="F7" s="207"/>
      <c r="G7" s="207"/>
      <c r="H7" s="207"/>
      <c r="I7" s="207"/>
      <c r="J7" s="207"/>
      <c r="K7" s="207"/>
      <c r="L7" s="207"/>
      <c r="M7" s="207"/>
      <c r="N7" s="207"/>
      <c r="O7" s="207"/>
      <c r="P7" s="207"/>
      <c r="Q7" s="207"/>
      <c r="R7" s="207"/>
      <c r="S7" s="219"/>
      <c r="T7" s="220"/>
      <c r="U7" s="220"/>
      <c r="V7" s="220"/>
      <c r="W7" s="220"/>
      <c r="X7" s="220"/>
    </row>
    <row r="8" spans="1:24" ht="45" customHeight="1" x14ac:dyDescent="0.15">
      <c r="A8" s="207"/>
      <c r="B8" s="207"/>
      <c r="C8" s="207"/>
      <c r="D8" s="3265" t="s">
        <v>534</v>
      </c>
      <c r="E8" s="3229"/>
      <c r="F8" s="3229"/>
      <c r="G8" s="3229"/>
      <c r="H8" s="3229"/>
      <c r="I8" s="3229"/>
      <c r="J8" s="3229"/>
      <c r="K8" s="3229"/>
      <c r="L8" s="3229"/>
      <c r="M8" s="3229"/>
      <c r="N8" s="3229"/>
      <c r="O8" s="3229"/>
      <c r="P8" s="3229"/>
      <c r="Q8" s="3229"/>
      <c r="R8" s="3229"/>
      <c r="S8" s="219"/>
      <c r="T8" s="220"/>
      <c r="U8" s="220"/>
      <c r="V8" s="220"/>
      <c r="W8" s="220"/>
      <c r="X8" s="220"/>
    </row>
    <row r="9" spans="1:24" ht="22.5" customHeight="1" x14ac:dyDescent="0.15">
      <c r="A9" s="207"/>
      <c r="B9" s="207"/>
      <c r="C9" s="207"/>
      <c r="D9" s="3230" t="s">
        <v>14</v>
      </c>
      <c r="E9" s="3230"/>
      <c r="F9" s="3230"/>
      <c r="G9" s="207" t="s">
        <v>532</v>
      </c>
      <c r="H9" s="207"/>
      <c r="I9" s="207"/>
      <c r="J9" s="207"/>
      <c r="K9" s="207"/>
      <c r="L9" s="207"/>
      <c r="M9" s="207"/>
      <c r="N9" s="207"/>
      <c r="O9" s="207"/>
      <c r="P9" s="207"/>
      <c r="Q9" s="207"/>
      <c r="R9" s="211" t="s">
        <v>272</v>
      </c>
      <c r="S9" s="219"/>
      <c r="T9" s="220"/>
      <c r="U9" s="220"/>
      <c r="V9" s="220"/>
      <c r="W9" s="220"/>
      <c r="X9" s="220"/>
    </row>
    <row r="10" spans="1:24" ht="22.5" customHeight="1" x14ac:dyDescent="0.15">
      <c r="A10" s="207"/>
      <c r="B10" s="207"/>
      <c r="C10" s="207"/>
      <c r="D10" s="3230" t="s">
        <v>18</v>
      </c>
      <c r="E10" s="3230"/>
      <c r="F10" s="3230"/>
      <c r="G10" s="207" t="s">
        <v>533</v>
      </c>
      <c r="H10" s="207"/>
      <c r="I10" s="207"/>
      <c r="J10" s="207"/>
      <c r="K10" s="207"/>
      <c r="L10" s="207"/>
      <c r="M10" s="207"/>
      <c r="N10" s="207"/>
      <c r="O10" s="207"/>
      <c r="P10" s="207"/>
      <c r="Q10" s="207"/>
      <c r="R10" s="207"/>
      <c r="S10" s="219"/>
      <c r="T10" s="220"/>
      <c r="U10" s="220"/>
      <c r="V10" s="220"/>
      <c r="W10" s="220"/>
      <c r="X10" s="220"/>
    </row>
    <row r="11" spans="1:24" ht="22.5" customHeight="1" x14ac:dyDescent="0.15">
      <c r="A11" s="207"/>
      <c r="B11" s="207"/>
      <c r="C11" s="207"/>
      <c r="D11" s="207"/>
      <c r="E11" s="207"/>
      <c r="F11" s="207"/>
      <c r="G11" s="207"/>
      <c r="H11" s="207"/>
      <c r="I11" s="207"/>
      <c r="J11" s="207"/>
      <c r="K11" s="207"/>
      <c r="L11" s="207"/>
      <c r="M11" s="207"/>
      <c r="N11" s="207"/>
      <c r="O11" s="207"/>
      <c r="P11" s="207"/>
      <c r="Q11" s="207"/>
      <c r="R11" s="207"/>
      <c r="S11" s="219"/>
      <c r="T11" s="220"/>
      <c r="U11" s="220"/>
      <c r="V11" s="220"/>
      <c r="W11" s="220"/>
      <c r="X11" s="220"/>
    </row>
    <row r="12" spans="1:24" ht="22.5" customHeight="1" x14ac:dyDescent="0.15">
      <c r="A12" s="207" t="s">
        <v>273</v>
      </c>
      <c r="B12" s="207"/>
      <c r="C12" s="207"/>
      <c r="D12" s="207"/>
      <c r="E12" s="207"/>
      <c r="F12" s="207"/>
      <c r="G12" s="207"/>
      <c r="H12" s="207"/>
      <c r="I12" s="207"/>
      <c r="J12" s="207"/>
      <c r="K12" s="207"/>
      <c r="L12" s="207"/>
      <c r="M12" s="207"/>
      <c r="N12" s="207"/>
      <c r="O12" s="207"/>
      <c r="P12" s="207"/>
      <c r="Q12" s="207"/>
      <c r="R12" s="207"/>
      <c r="S12" s="219"/>
      <c r="T12" s="220"/>
      <c r="U12" s="220"/>
      <c r="V12" s="220"/>
      <c r="W12" s="220"/>
      <c r="X12" s="220"/>
    </row>
    <row r="13" spans="1:24" ht="6.75" customHeight="1" thickBot="1" x14ac:dyDescent="0.2">
      <c r="A13" s="207"/>
      <c r="B13" s="207"/>
      <c r="C13" s="207"/>
      <c r="D13" s="207"/>
      <c r="E13" s="207"/>
      <c r="F13" s="207"/>
      <c r="G13" s="207"/>
      <c r="H13" s="207"/>
      <c r="I13" s="207"/>
      <c r="J13" s="207"/>
      <c r="K13" s="207"/>
      <c r="L13" s="207"/>
      <c r="M13" s="207"/>
      <c r="N13" s="207"/>
      <c r="O13" s="207"/>
      <c r="P13" s="207"/>
      <c r="Q13" s="207"/>
      <c r="R13" s="207"/>
      <c r="T13" s="218"/>
      <c r="U13" s="218"/>
      <c r="V13" s="218"/>
      <c r="W13" s="218"/>
      <c r="X13" s="218"/>
    </row>
    <row r="14" spans="1:24" ht="30" customHeight="1" x14ac:dyDescent="0.15">
      <c r="A14" s="3231" t="s">
        <v>146</v>
      </c>
      <c r="B14" s="3232"/>
      <c r="C14" s="3231"/>
      <c r="D14" s="3233"/>
      <c r="E14" s="3233"/>
      <c r="F14" s="3234" t="s">
        <v>522</v>
      </c>
      <c r="G14" s="3234"/>
      <c r="H14" s="3234"/>
      <c r="I14" s="3234"/>
      <c r="J14" s="3234"/>
      <c r="K14" s="3234"/>
      <c r="L14" s="3234"/>
      <c r="M14" s="3234"/>
      <c r="N14" s="3234"/>
      <c r="O14" s="3234"/>
      <c r="P14" s="3234"/>
      <c r="Q14" s="3234"/>
      <c r="R14" s="3235"/>
      <c r="T14" s="218"/>
      <c r="U14" s="218"/>
      <c r="V14" s="218"/>
      <c r="W14" s="218"/>
      <c r="X14" s="218"/>
    </row>
    <row r="15" spans="1:24" ht="36.75" customHeight="1" thickBot="1" x14ac:dyDescent="0.2">
      <c r="A15" s="3236" t="s">
        <v>275</v>
      </c>
      <c r="B15" s="3237"/>
      <c r="C15" s="3238" t="s">
        <v>523</v>
      </c>
      <c r="D15" s="3239"/>
      <c r="E15" s="3239"/>
      <c r="F15" s="3239"/>
      <c r="G15" s="3239"/>
      <c r="H15" s="3239"/>
      <c r="I15" s="3239"/>
      <c r="J15" s="3239"/>
      <c r="K15" s="3239"/>
      <c r="L15" s="3239"/>
      <c r="M15" s="3239"/>
      <c r="N15" s="3239"/>
      <c r="O15" s="3239"/>
      <c r="P15" s="3239"/>
      <c r="Q15" s="3239"/>
      <c r="R15" s="3240"/>
      <c r="T15" s="218"/>
      <c r="U15" s="218"/>
      <c r="V15" s="218"/>
      <c r="W15" s="218"/>
      <c r="X15" s="218"/>
    </row>
    <row r="16" spans="1:24" ht="37.5" customHeight="1" thickTop="1" x14ac:dyDescent="0.15">
      <c r="A16" s="3222" t="s">
        <v>276</v>
      </c>
      <c r="B16" s="3223"/>
      <c r="C16" s="3224"/>
      <c r="D16" s="3225"/>
      <c r="E16" s="3225"/>
      <c r="F16" s="3225"/>
      <c r="G16" s="3225"/>
      <c r="H16" s="3225"/>
      <c r="I16" s="3225"/>
      <c r="J16" s="3225"/>
      <c r="K16" s="3225"/>
      <c r="L16" s="3225"/>
      <c r="M16" s="3225"/>
      <c r="N16" s="3225"/>
      <c r="O16" s="3225"/>
      <c r="P16" s="3225"/>
      <c r="Q16" s="3225"/>
      <c r="R16" s="3226"/>
      <c r="T16" s="218"/>
      <c r="U16" s="218"/>
      <c r="V16" s="218"/>
      <c r="W16" s="218"/>
      <c r="X16" s="218"/>
    </row>
    <row r="17" spans="1:24" ht="37.5" customHeight="1" x14ac:dyDescent="0.15">
      <c r="A17" s="3241" t="s">
        <v>524</v>
      </c>
      <c r="B17" s="3242"/>
      <c r="C17" s="3243"/>
      <c r="D17" s="3244"/>
      <c r="E17" s="3244"/>
      <c r="F17" s="3244"/>
      <c r="G17" s="3244"/>
      <c r="H17" s="3244"/>
      <c r="I17" s="3244"/>
      <c r="J17" s="3244"/>
      <c r="K17" s="3244"/>
      <c r="L17" s="3244"/>
      <c r="M17" s="3244"/>
      <c r="N17" s="3244"/>
      <c r="O17" s="3244"/>
      <c r="P17" s="3244"/>
      <c r="Q17" s="3244"/>
      <c r="R17" s="3245"/>
      <c r="T17" s="218"/>
      <c r="U17" s="218"/>
      <c r="V17" s="218"/>
      <c r="W17" s="218"/>
      <c r="X17" s="218"/>
    </row>
    <row r="18" spans="1:24" ht="30" customHeight="1" x14ac:dyDescent="0.15">
      <c r="A18" s="3246" t="s">
        <v>525</v>
      </c>
      <c r="B18" s="3247"/>
      <c r="C18" s="3248" t="s">
        <v>526</v>
      </c>
      <c r="D18" s="3249"/>
      <c r="E18" s="3249"/>
      <c r="F18" s="3249"/>
      <c r="G18" s="3249"/>
      <c r="H18" s="3249"/>
      <c r="I18" s="3249"/>
      <c r="J18" s="3249"/>
      <c r="K18" s="3249"/>
      <c r="L18" s="3249"/>
      <c r="M18" s="3249"/>
      <c r="N18" s="3249"/>
      <c r="O18" s="3249"/>
      <c r="P18" s="3249"/>
      <c r="Q18" s="3249"/>
      <c r="R18" s="3250"/>
      <c r="T18" s="218"/>
      <c r="U18" s="218"/>
      <c r="V18" s="218"/>
      <c r="W18" s="218"/>
      <c r="X18" s="218"/>
    </row>
    <row r="19" spans="1:24" ht="30" customHeight="1" x14ac:dyDescent="0.15">
      <c r="A19" s="3246" t="s">
        <v>316</v>
      </c>
      <c r="B19" s="3247"/>
      <c r="C19" s="3241" t="s">
        <v>527</v>
      </c>
      <c r="D19" s="3251"/>
      <c r="E19" s="3251"/>
      <c r="F19" s="3251"/>
      <c r="G19" s="3251"/>
      <c r="H19" s="3251"/>
      <c r="I19" s="3251"/>
      <c r="J19" s="3251"/>
      <c r="K19" s="3251"/>
      <c r="L19" s="3251"/>
      <c r="M19" s="3251"/>
      <c r="N19" s="3251"/>
      <c r="O19" s="3251"/>
      <c r="P19" s="3251"/>
      <c r="Q19" s="3251"/>
      <c r="R19" s="3242"/>
      <c r="T19" s="218"/>
      <c r="U19" s="218"/>
      <c r="V19" s="218"/>
      <c r="W19" s="218"/>
      <c r="X19" s="218"/>
    </row>
    <row r="20" spans="1:24" ht="30" customHeight="1" x14ac:dyDescent="0.15">
      <c r="A20" s="3246" t="s">
        <v>528</v>
      </c>
      <c r="B20" s="3247"/>
      <c r="C20" s="3253"/>
      <c r="D20" s="3254"/>
      <c r="E20" s="3254"/>
      <c r="F20" s="3254"/>
      <c r="G20" s="3254"/>
      <c r="H20" s="3254"/>
      <c r="I20" s="3254"/>
      <c r="J20" s="3254"/>
      <c r="K20" s="3254"/>
      <c r="L20" s="3254"/>
      <c r="M20" s="3254"/>
      <c r="N20" s="3254"/>
      <c r="O20" s="3254"/>
      <c r="P20" s="3254"/>
      <c r="Q20" s="3254"/>
      <c r="R20" s="3255"/>
      <c r="T20" s="218"/>
      <c r="U20" s="218"/>
      <c r="V20" s="218"/>
      <c r="W20" s="218"/>
      <c r="X20" s="218"/>
    </row>
    <row r="21" spans="1:24" ht="30" customHeight="1" x14ac:dyDescent="0.15">
      <c r="A21" s="3256" t="s">
        <v>529</v>
      </c>
      <c r="B21" s="3257"/>
      <c r="C21" s="3260"/>
      <c r="D21" s="3229"/>
      <c r="E21" s="3229"/>
      <c r="F21" s="3229"/>
      <c r="G21" s="3229"/>
      <c r="H21" s="3229"/>
      <c r="I21" s="3229"/>
      <c r="J21" s="3229"/>
      <c r="K21" s="3229"/>
      <c r="L21" s="3229"/>
      <c r="M21" s="3229"/>
      <c r="N21" s="3229"/>
      <c r="O21" s="3229"/>
      <c r="P21" s="3229"/>
      <c r="Q21" s="3229"/>
      <c r="R21" s="3261"/>
      <c r="T21" s="218"/>
      <c r="U21" s="218"/>
      <c r="V21" s="218"/>
      <c r="W21" s="218"/>
      <c r="X21" s="218"/>
    </row>
    <row r="22" spans="1:24" ht="75" customHeight="1" thickBot="1" x14ac:dyDescent="0.2">
      <c r="A22" s="3258"/>
      <c r="B22" s="3259"/>
      <c r="C22" s="3262"/>
      <c r="D22" s="3263"/>
      <c r="E22" s="3263"/>
      <c r="F22" s="3263"/>
      <c r="G22" s="3263"/>
      <c r="H22" s="3263"/>
      <c r="I22" s="3263"/>
      <c r="J22" s="3263"/>
      <c r="K22" s="3263"/>
      <c r="L22" s="3263"/>
      <c r="M22" s="3263"/>
      <c r="N22" s="3263"/>
      <c r="O22" s="3263"/>
      <c r="P22" s="3263"/>
      <c r="Q22" s="3263"/>
      <c r="R22" s="3264"/>
      <c r="T22" s="218"/>
      <c r="U22" s="218"/>
      <c r="V22" s="218"/>
      <c r="W22" s="218"/>
      <c r="X22" s="218"/>
    </row>
    <row r="23" spans="1:24" ht="14.25" customHeight="1" x14ac:dyDescent="0.15">
      <c r="A23" s="207"/>
      <c r="B23" s="207"/>
      <c r="C23" s="207"/>
      <c r="D23" s="207"/>
      <c r="E23" s="207"/>
      <c r="F23" s="207"/>
      <c r="G23" s="207"/>
      <c r="H23" s="207"/>
      <c r="I23" s="207"/>
      <c r="J23" s="207"/>
      <c r="K23" s="207"/>
      <c r="L23" s="207"/>
      <c r="M23" s="207"/>
      <c r="N23" s="207"/>
      <c r="O23" s="207"/>
      <c r="P23" s="207"/>
      <c r="Q23" s="207"/>
      <c r="R23" s="207"/>
      <c r="T23" s="218"/>
      <c r="U23" s="218"/>
      <c r="V23" s="218"/>
      <c r="W23" s="218"/>
      <c r="X23" s="218"/>
    </row>
    <row r="24" spans="1:24" ht="6.75" customHeight="1" x14ac:dyDescent="0.15">
      <c r="A24" s="212"/>
      <c r="B24" s="212"/>
      <c r="C24" s="212"/>
      <c r="D24" s="212"/>
      <c r="E24" s="207"/>
      <c r="F24" s="207"/>
      <c r="G24" s="207"/>
      <c r="H24" s="207"/>
      <c r="I24" s="207"/>
      <c r="J24" s="207"/>
      <c r="K24" s="207"/>
      <c r="L24" s="207"/>
      <c r="M24" s="207"/>
      <c r="N24" s="207"/>
      <c r="O24" s="207"/>
      <c r="P24" s="207"/>
      <c r="Q24" s="207"/>
      <c r="R24" s="207"/>
      <c r="T24" s="218"/>
      <c r="U24" s="218"/>
      <c r="V24" s="218"/>
      <c r="W24" s="218"/>
      <c r="X24" s="218"/>
    </row>
    <row r="25" spans="1:24" s="214" customFormat="1" ht="15" customHeight="1" x14ac:dyDescent="0.15">
      <c r="A25" s="213" t="s">
        <v>280</v>
      </c>
      <c r="B25" s="3252" t="s">
        <v>530</v>
      </c>
      <c r="C25" s="3252"/>
      <c r="D25" s="3252"/>
      <c r="E25" s="3252"/>
      <c r="F25" s="3252"/>
      <c r="G25" s="3252"/>
      <c r="H25" s="3252"/>
      <c r="I25" s="3252"/>
      <c r="J25" s="3252"/>
      <c r="K25" s="3252"/>
      <c r="L25" s="3252"/>
      <c r="M25" s="3252"/>
      <c r="N25" s="3252"/>
      <c r="O25" s="3252"/>
      <c r="P25" s="3252"/>
      <c r="Q25" s="3252"/>
      <c r="R25" s="3252"/>
      <c r="S25" s="217"/>
      <c r="T25" s="218"/>
      <c r="U25" s="218"/>
      <c r="V25" s="218"/>
      <c r="W25" s="218"/>
      <c r="X25" s="218"/>
    </row>
    <row r="26" spans="1:24" s="214" customFormat="1" ht="15" customHeight="1" x14ac:dyDescent="0.15">
      <c r="A26" s="215"/>
      <c r="B26" s="3252" t="s">
        <v>282</v>
      </c>
      <c r="C26" s="3252"/>
      <c r="D26" s="3252"/>
      <c r="E26" s="3252"/>
      <c r="F26" s="3252"/>
      <c r="G26" s="3252"/>
      <c r="H26" s="3252"/>
      <c r="I26" s="3252"/>
      <c r="J26" s="3252"/>
      <c r="K26" s="3252"/>
      <c r="L26" s="3252"/>
      <c r="M26" s="3252"/>
      <c r="N26" s="3252"/>
      <c r="O26" s="3252"/>
      <c r="P26" s="3252"/>
      <c r="Q26" s="3252"/>
      <c r="R26" s="3252"/>
      <c r="S26" s="217"/>
      <c r="T26" s="218"/>
      <c r="U26" s="218"/>
      <c r="V26" s="218"/>
      <c r="W26" s="218"/>
      <c r="X26" s="218"/>
    </row>
    <row r="27" spans="1:24" s="214" customFormat="1" ht="15" customHeight="1" x14ac:dyDescent="0.15">
      <c r="A27" s="215"/>
      <c r="B27" s="3252"/>
      <c r="C27" s="3252"/>
      <c r="D27" s="3252"/>
      <c r="E27" s="3252"/>
      <c r="F27" s="3252"/>
      <c r="G27" s="3252"/>
      <c r="H27" s="3252"/>
      <c r="I27" s="3252"/>
      <c r="J27" s="3252"/>
      <c r="K27" s="3252"/>
      <c r="L27" s="3252"/>
      <c r="M27" s="3252"/>
      <c r="N27" s="3252"/>
      <c r="O27" s="3252"/>
      <c r="P27" s="3252"/>
      <c r="Q27" s="3252"/>
      <c r="R27" s="3252"/>
      <c r="S27" s="217"/>
      <c r="T27" s="218"/>
      <c r="U27" s="218"/>
      <c r="V27" s="218"/>
      <c r="W27" s="218"/>
      <c r="X27" s="218"/>
    </row>
    <row r="28" spans="1:24" s="214" customFormat="1" ht="15" customHeight="1" x14ac:dyDescent="0.15">
      <c r="A28" s="215"/>
      <c r="B28" s="3252" t="s">
        <v>283</v>
      </c>
      <c r="C28" s="3252"/>
      <c r="D28" s="3252"/>
      <c r="E28" s="3252"/>
      <c r="F28" s="3252"/>
      <c r="G28" s="3252"/>
      <c r="H28" s="3252"/>
      <c r="I28" s="3252"/>
      <c r="J28" s="3252"/>
      <c r="K28" s="3252"/>
      <c r="L28" s="3252"/>
      <c r="M28" s="3252"/>
      <c r="N28" s="3252"/>
      <c r="O28" s="3252"/>
      <c r="P28" s="3252"/>
      <c r="Q28" s="3252"/>
      <c r="R28" s="3252"/>
      <c r="S28" s="217"/>
      <c r="T28" s="218"/>
      <c r="U28" s="218"/>
      <c r="V28" s="218"/>
      <c r="W28" s="218"/>
      <c r="X28" s="218"/>
    </row>
    <row r="29" spans="1:24" s="214" customFormat="1" ht="15" customHeight="1" x14ac:dyDescent="0.15">
      <c r="A29" s="215"/>
      <c r="B29" s="3252"/>
      <c r="C29" s="3252"/>
      <c r="D29" s="3252"/>
      <c r="E29" s="3252"/>
      <c r="F29" s="3252"/>
      <c r="G29" s="3252"/>
      <c r="H29" s="3252"/>
      <c r="I29" s="3252"/>
      <c r="J29" s="3252"/>
      <c r="K29" s="3252"/>
      <c r="L29" s="3252"/>
      <c r="M29" s="3252"/>
      <c r="N29" s="3252"/>
      <c r="O29" s="3252"/>
      <c r="P29" s="3252"/>
      <c r="Q29" s="3252"/>
      <c r="R29" s="3252"/>
      <c r="S29" s="217"/>
      <c r="T29" s="218"/>
      <c r="U29" s="218"/>
      <c r="V29" s="218"/>
      <c r="W29" s="218"/>
      <c r="X29" s="218"/>
    </row>
    <row r="30" spans="1:24" s="214" customFormat="1" ht="15" customHeight="1" x14ac:dyDescent="0.15">
      <c r="A30" s="215"/>
      <c r="B30" s="3252" t="s">
        <v>284</v>
      </c>
      <c r="C30" s="3252"/>
      <c r="D30" s="3252"/>
      <c r="E30" s="3252"/>
      <c r="F30" s="3252"/>
      <c r="G30" s="3252"/>
      <c r="H30" s="3252"/>
      <c r="I30" s="3252"/>
      <c r="J30" s="3252"/>
      <c r="K30" s="3252"/>
      <c r="L30" s="3252"/>
      <c r="M30" s="3252"/>
      <c r="N30" s="3252"/>
      <c r="O30" s="3252"/>
      <c r="P30" s="3252"/>
      <c r="Q30" s="3252"/>
      <c r="R30" s="3252"/>
      <c r="S30" s="217"/>
      <c r="T30" s="218"/>
      <c r="U30" s="218"/>
      <c r="V30" s="218"/>
      <c r="W30" s="218"/>
      <c r="X30" s="218"/>
    </row>
    <row r="31" spans="1:24" s="214" customFormat="1" ht="15" customHeight="1" x14ac:dyDescent="0.15">
      <c r="A31" s="215"/>
      <c r="B31" s="3252"/>
      <c r="C31" s="3252"/>
      <c r="D31" s="3252"/>
      <c r="E31" s="3252"/>
      <c r="F31" s="3252"/>
      <c r="G31" s="3252"/>
      <c r="H31" s="3252"/>
      <c r="I31" s="3252"/>
      <c r="J31" s="3252"/>
      <c r="K31" s="3252"/>
      <c r="L31" s="3252"/>
      <c r="M31" s="3252"/>
      <c r="N31" s="3252"/>
      <c r="O31" s="3252"/>
      <c r="P31" s="3252"/>
      <c r="Q31" s="3252"/>
      <c r="R31" s="3252"/>
      <c r="S31" s="217"/>
      <c r="T31" s="218"/>
      <c r="U31" s="218"/>
      <c r="V31" s="218"/>
      <c r="W31" s="218"/>
      <c r="X31" s="218"/>
    </row>
    <row r="32" spans="1:24" s="214" customFormat="1" ht="15" customHeight="1" x14ac:dyDescent="0.15">
      <c r="A32" s="215"/>
      <c r="B32" s="3252"/>
      <c r="C32" s="3252"/>
      <c r="D32" s="3252"/>
      <c r="E32" s="3252"/>
      <c r="F32" s="3252"/>
      <c r="G32" s="3252"/>
      <c r="H32" s="3252"/>
      <c r="I32" s="3252"/>
      <c r="J32" s="3252"/>
      <c r="K32" s="3252"/>
      <c r="L32" s="3252"/>
      <c r="M32" s="3252"/>
      <c r="N32" s="3252"/>
      <c r="O32" s="3252"/>
      <c r="P32" s="3252"/>
      <c r="Q32" s="3252"/>
      <c r="R32" s="3252"/>
      <c r="S32" s="217"/>
      <c r="T32" s="218"/>
      <c r="U32" s="218"/>
      <c r="V32" s="218"/>
      <c r="W32" s="218"/>
      <c r="X32" s="218"/>
    </row>
    <row r="33" spans="1:24" s="214" customFormat="1" ht="15" customHeight="1" x14ac:dyDescent="0.15">
      <c r="A33" s="215"/>
      <c r="B33" s="3252" t="s">
        <v>285</v>
      </c>
      <c r="C33" s="3252"/>
      <c r="D33" s="3252"/>
      <c r="E33" s="3252"/>
      <c r="F33" s="3252"/>
      <c r="G33" s="3252"/>
      <c r="H33" s="3252"/>
      <c r="I33" s="3252"/>
      <c r="J33" s="3252"/>
      <c r="K33" s="3252"/>
      <c r="L33" s="3252"/>
      <c r="M33" s="3252"/>
      <c r="N33" s="3252"/>
      <c r="O33" s="3252"/>
      <c r="P33" s="3252"/>
      <c r="Q33" s="3252"/>
      <c r="R33" s="3252"/>
      <c r="S33" s="217"/>
      <c r="T33" s="218"/>
      <c r="U33" s="218"/>
      <c r="V33" s="218"/>
      <c r="W33" s="218"/>
      <c r="X33" s="218"/>
    </row>
    <row r="34" spans="1:24" s="214" customFormat="1" ht="15" customHeight="1" x14ac:dyDescent="0.15">
      <c r="A34" s="215"/>
      <c r="B34" s="3252"/>
      <c r="C34" s="3252"/>
      <c r="D34" s="3252"/>
      <c r="E34" s="3252"/>
      <c r="F34" s="3252"/>
      <c r="G34" s="3252"/>
      <c r="H34" s="3252"/>
      <c r="I34" s="3252"/>
      <c r="J34" s="3252"/>
      <c r="K34" s="3252"/>
      <c r="L34" s="3252"/>
      <c r="M34" s="3252"/>
      <c r="N34" s="3252"/>
      <c r="O34" s="3252"/>
      <c r="P34" s="3252"/>
      <c r="Q34" s="3252"/>
      <c r="R34" s="3252"/>
      <c r="S34" s="217"/>
      <c r="T34" s="218"/>
      <c r="U34" s="218"/>
      <c r="V34" s="218"/>
      <c r="W34" s="218"/>
      <c r="X34" s="218"/>
    </row>
    <row r="35" spans="1:24" s="214" customFormat="1" ht="15" customHeight="1" x14ac:dyDescent="0.15">
      <c r="A35" s="215"/>
      <c r="B35" s="3252" t="s">
        <v>286</v>
      </c>
      <c r="C35" s="3252"/>
      <c r="D35" s="3252"/>
      <c r="E35" s="3252"/>
      <c r="F35" s="3252"/>
      <c r="G35" s="3252"/>
      <c r="H35" s="3252"/>
      <c r="I35" s="3252"/>
      <c r="J35" s="3252"/>
      <c r="K35" s="3252"/>
      <c r="L35" s="3252"/>
      <c r="M35" s="3252"/>
      <c r="N35" s="3252"/>
      <c r="O35" s="3252"/>
      <c r="P35" s="3252"/>
      <c r="Q35" s="3252"/>
      <c r="R35" s="3252"/>
      <c r="S35" s="217"/>
      <c r="T35" s="218"/>
      <c r="U35" s="218"/>
      <c r="V35" s="218"/>
      <c r="W35" s="218"/>
      <c r="X35" s="218"/>
    </row>
    <row r="36" spans="1:24" s="214" customFormat="1" ht="15" customHeight="1" x14ac:dyDescent="0.15">
      <c r="A36" s="215"/>
      <c r="B36" s="3252"/>
      <c r="C36" s="3252"/>
      <c r="D36" s="3252"/>
      <c r="E36" s="3252"/>
      <c r="F36" s="3252"/>
      <c r="G36" s="3252"/>
      <c r="H36" s="3252"/>
      <c r="I36" s="3252"/>
      <c r="J36" s="3252"/>
      <c r="K36" s="3252"/>
      <c r="L36" s="3252"/>
      <c r="M36" s="3252"/>
      <c r="N36" s="3252"/>
      <c r="O36" s="3252"/>
      <c r="P36" s="3252"/>
      <c r="Q36" s="3252"/>
      <c r="R36" s="3252"/>
      <c r="S36" s="217"/>
      <c r="T36" s="218"/>
      <c r="U36" s="218"/>
      <c r="V36" s="218"/>
      <c r="W36" s="218"/>
      <c r="X36" s="218"/>
    </row>
    <row r="37" spans="1:24" s="214" customFormat="1" ht="15" customHeight="1" x14ac:dyDescent="0.15">
      <c r="B37" s="216"/>
      <c r="C37" s="216"/>
      <c r="D37" s="216"/>
      <c r="E37" s="216"/>
      <c r="F37" s="216"/>
      <c r="G37" s="216"/>
      <c r="H37" s="216"/>
      <c r="I37" s="216"/>
      <c r="J37" s="216"/>
      <c r="K37" s="216"/>
      <c r="L37" s="216"/>
      <c r="M37" s="216"/>
      <c r="N37" s="216"/>
      <c r="O37" s="216"/>
      <c r="P37" s="216"/>
      <c r="Q37" s="216"/>
      <c r="R37" s="216"/>
      <c r="S37" s="217"/>
      <c r="T37" s="218"/>
      <c r="U37" s="218"/>
      <c r="V37" s="218"/>
      <c r="W37" s="218"/>
      <c r="X37" s="218"/>
    </row>
    <row r="38" spans="1:24" s="214" customFormat="1" ht="15" customHeight="1" x14ac:dyDescent="0.15">
      <c r="B38" s="216"/>
      <c r="C38" s="216"/>
      <c r="D38" s="216"/>
      <c r="E38" s="216"/>
      <c r="F38" s="216"/>
      <c r="G38" s="216"/>
      <c r="H38" s="216"/>
      <c r="I38" s="216"/>
      <c r="J38" s="216"/>
      <c r="K38" s="216"/>
      <c r="L38" s="216"/>
      <c r="M38" s="216"/>
      <c r="N38" s="216"/>
      <c r="O38" s="216"/>
      <c r="P38" s="216"/>
      <c r="Q38" s="216"/>
      <c r="R38" s="216"/>
      <c r="S38" s="217"/>
      <c r="T38" s="218"/>
      <c r="U38" s="218"/>
      <c r="V38" s="218"/>
      <c r="W38" s="218"/>
      <c r="X38" s="218"/>
    </row>
    <row r="39" spans="1:24" s="214" customFormat="1" ht="15" customHeight="1" x14ac:dyDescent="0.15">
      <c r="B39" s="216"/>
      <c r="C39" s="216"/>
      <c r="D39" s="216"/>
      <c r="E39" s="216"/>
      <c r="F39" s="216"/>
      <c r="G39" s="216"/>
      <c r="H39" s="216"/>
      <c r="I39" s="216"/>
      <c r="J39" s="216"/>
      <c r="K39" s="216"/>
      <c r="L39" s="216"/>
      <c r="M39" s="216"/>
      <c r="N39" s="216"/>
      <c r="O39" s="216"/>
      <c r="P39" s="216"/>
      <c r="Q39" s="216"/>
      <c r="R39" s="216"/>
      <c r="S39" s="217"/>
      <c r="T39" s="218"/>
      <c r="U39" s="218"/>
      <c r="V39" s="218"/>
      <c r="W39" s="218"/>
      <c r="X39" s="218"/>
    </row>
    <row r="40" spans="1:24" s="214" customFormat="1" ht="15" customHeight="1" x14ac:dyDescent="0.15">
      <c r="B40" s="216"/>
      <c r="C40" s="216"/>
      <c r="D40" s="216"/>
      <c r="E40" s="216"/>
      <c r="F40" s="216"/>
      <c r="G40" s="216"/>
      <c r="H40" s="216"/>
      <c r="I40" s="216"/>
      <c r="J40" s="216"/>
      <c r="K40" s="216"/>
      <c r="L40" s="216"/>
      <c r="M40" s="216"/>
      <c r="N40" s="216"/>
      <c r="O40" s="216"/>
      <c r="P40" s="216"/>
      <c r="Q40" s="216"/>
      <c r="R40" s="216"/>
      <c r="S40" s="217"/>
      <c r="T40" s="218"/>
      <c r="U40" s="218"/>
      <c r="V40" s="218"/>
      <c r="W40" s="218"/>
      <c r="X40" s="218"/>
    </row>
    <row r="41" spans="1:24" s="214" customFormat="1" ht="15" customHeight="1" x14ac:dyDescent="0.15">
      <c r="S41" s="217"/>
      <c r="T41" s="218"/>
      <c r="U41" s="218"/>
      <c r="V41" s="218"/>
      <c r="W41" s="218"/>
      <c r="X41" s="218"/>
    </row>
    <row r="42" spans="1:24" s="214" customFormat="1" ht="15" customHeight="1" x14ac:dyDescent="0.15">
      <c r="S42" s="217"/>
      <c r="T42" s="218"/>
      <c r="U42" s="218"/>
      <c r="V42" s="218"/>
      <c r="W42" s="218"/>
      <c r="X42" s="218"/>
    </row>
    <row r="43" spans="1:24" s="214" customFormat="1" ht="15" customHeight="1" x14ac:dyDescent="0.15">
      <c r="S43" s="217"/>
      <c r="T43" s="218"/>
      <c r="U43" s="218"/>
      <c r="V43" s="218"/>
      <c r="W43" s="218"/>
      <c r="X43" s="218"/>
    </row>
  </sheetData>
  <mergeCells count="28">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E14"/>
    <mergeCell ref="F14:R14"/>
    <mergeCell ref="A2:R2"/>
    <mergeCell ref="A5:B5"/>
    <mergeCell ref="D8:R8"/>
    <mergeCell ref="D9:F9"/>
    <mergeCell ref="D10:F10"/>
  </mergeCells>
  <phoneticPr fontId="9"/>
  <printOptions horizontalCentered="1"/>
  <pageMargins left="0.59055118110236227" right="0.59055118110236227" top="0.59055118110236227" bottom="0.59055118110236227" header="0" footer="0"/>
  <pageSetup paperSize="9" scale="76" orientation="portrait" horizontalDpi="4294967293" verticalDpi="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4">
    <tabColor theme="8" tint="0.59999389629810485"/>
  </sheetPr>
  <dimension ref="A1:K35"/>
  <sheetViews>
    <sheetView view="pageBreakPreview" zoomScaleNormal="100" zoomScaleSheetLayoutView="100" workbookViewId="0"/>
  </sheetViews>
  <sheetFormatPr defaultRowHeight="19.5" customHeight="1" x14ac:dyDescent="0.15"/>
  <cols>
    <col min="1" max="1" width="10" style="62" customWidth="1"/>
    <col min="2" max="3" width="4.375" style="62" customWidth="1"/>
    <col min="4" max="9" width="10" style="62" customWidth="1"/>
    <col min="10" max="10" width="10.625" style="62" customWidth="1"/>
    <col min="11" max="11" width="5" style="62" customWidth="1"/>
    <col min="12" max="256" width="9" style="62"/>
    <col min="257" max="257" width="10" style="62" customWidth="1"/>
    <col min="258" max="259" width="4.375" style="62" customWidth="1"/>
    <col min="260" max="265" width="10" style="62" customWidth="1"/>
    <col min="266" max="266" width="10.625" style="62" customWidth="1"/>
    <col min="267" max="267" width="5" style="62" customWidth="1"/>
    <col min="268" max="512" width="9" style="62"/>
    <col min="513" max="513" width="10" style="62" customWidth="1"/>
    <col min="514" max="515" width="4.375" style="62" customWidth="1"/>
    <col min="516" max="521" width="10" style="62" customWidth="1"/>
    <col min="522" max="522" width="10.625" style="62" customWidth="1"/>
    <col min="523" max="523" width="5" style="62" customWidth="1"/>
    <col min="524" max="768" width="9" style="62"/>
    <col min="769" max="769" width="10" style="62" customWidth="1"/>
    <col min="770" max="771" width="4.375" style="62" customWidth="1"/>
    <col min="772" max="777" width="10" style="62" customWidth="1"/>
    <col min="778" max="778" width="10.625" style="62" customWidth="1"/>
    <col min="779" max="779" width="5" style="62" customWidth="1"/>
    <col min="780" max="1024" width="9" style="62"/>
    <col min="1025" max="1025" width="10" style="62" customWidth="1"/>
    <col min="1026" max="1027" width="4.375" style="62" customWidth="1"/>
    <col min="1028" max="1033" width="10" style="62" customWidth="1"/>
    <col min="1034" max="1034" width="10.625" style="62" customWidth="1"/>
    <col min="1035" max="1035" width="5" style="62" customWidth="1"/>
    <col min="1036" max="1280" width="9" style="62"/>
    <col min="1281" max="1281" width="10" style="62" customWidth="1"/>
    <col min="1282" max="1283" width="4.375" style="62" customWidth="1"/>
    <col min="1284" max="1289" width="10" style="62" customWidth="1"/>
    <col min="1290" max="1290" width="10.625" style="62" customWidth="1"/>
    <col min="1291" max="1291" width="5" style="62" customWidth="1"/>
    <col min="1292" max="1536" width="9" style="62"/>
    <col min="1537" max="1537" width="10" style="62" customWidth="1"/>
    <col min="1538" max="1539" width="4.375" style="62" customWidth="1"/>
    <col min="1540" max="1545" width="10" style="62" customWidth="1"/>
    <col min="1546" max="1546" width="10.625" style="62" customWidth="1"/>
    <col min="1547" max="1547" width="5" style="62" customWidth="1"/>
    <col min="1548" max="1792" width="9" style="62"/>
    <col min="1793" max="1793" width="10" style="62" customWidth="1"/>
    <col min="1794" max="1795" width="4.375" style="62" customWidth="1"/>
    <col min="1796" max="1801" width="10" style="62" customWidth="1"/>
    <col min="1802" max="1802" width="10.625" style="62" customWidth="1"/>
    <col min="1803" max="1803" width="5" style="62" customWidth="1"/>
    <col min="1804" max="2048" width="9" style="62"/>
    <col min="2049" max="2049" width="10" style="62" customWidth="1"/>
    <col min="2050" max="2051" width="4.375" style="62" customWidth="1"/>
    <col min="2052" max="2057" width="10" style="62" customWidth="1"/>
    <col min="2058" max="2058" width="10.625" style="62" customWidth="1"/>
    <col min="2059" max="2059" width="5" style="62" customWidth="1"/>
    <col min="2060" max="2304" width="9" style="62"/>
    <col min="2305" max="2305" width="10" style="62" customWidth="1"/>
    <col min="2306" max="2307" width="4.375" style="62" customWidth="1"/>
    <col min="2308" max="2313" width="10" style="62" customWidth="1"/>
    <col min="2314" max="2314" width="10.625" style="62" customWidth="1"/>
    <col min="2315" max="2315" width="5" style="62" customWidth="1"/>
    <col min="2316" max="2560" width="9" style="62"/>
    <col min="2561" max="2561" width="10" style="62" customWidth="1"/>
    <col min="2562" max="2563" width="4.375" style="62" customWidth="1"/>
    <col min="2564" max="2569" width="10" style="62" customWidth="1"/>
    <col min="2570" max="2570" width="10.625" style="62" customWidth="1"/>
    <col min="2571" max="2571" width="5" style="62" customWidth="1"/>
    <col min="2572" max="2816" width="9" style="62"/>
    <col min="2817" max="2817" width="10" style="62" customWidth="1"/>
    <col min="2818" max="2819" width="4.375" style="62" customWidth="1"/>
    <col min="2820" max="2825" width="10" style="62" customWidth="1"/>
    <col min="2826" max="2826" width="10.625" style="62" customWidth="1"/>
    <col min="2827" max="2827" width="5" style="62" customWidth="1"/>
    <col min="2828" max="3072" width="9" style="62"/>
    <col min="3073" max="3073" width="10" style="62" customWidth="1"/>
    <col min="3074" max="3075" width="4.375" style="62" customWidth="1"/>
    <col min="3076" max="3081" width="10" style="62" customWidth="1"/>
    <col min="3082" max="3082" width="10.625" style="62" customWidth="1"/>
    <col min="3083" max="3083" width="5" style="62" customWidth="1"/>
    <col min="3084" max="3328" width="9" style="62"/>
    <col min="3329" max="3329" width="10" style="62" customWidth="1"/>
    <col min="3330" max="3331" width="4.375" style="62" customWidth="1"/>
    <col min="3332" max="3337" width="10" style="62" customWidth="1"/>
    <col min="3338" max="3338" width="10.625" style="62" customWidth="1"/>
    <col min="3339" max="3339" width="5" style="62" customWidth="1"/>
    <col min="3340" max="3584" width="9" style="62"/>
    <col min="3585" max="3585" width="10" style="62" customWidth="1"/>
    <col min="3586" max="3587" width="4.375" style="62" customWidth="1"/>
    <col min="3588" max="3593" width="10" style="62" customWidth="1"/>
    <col min="3594" max="3594" width="10.625" style="62" customWidth="1"/>
    <col min="3595" max="3595" width="5" style="62" customWidth="1"/>
    <col min="3596" max="3840" width="9" style="62"/>
    <col min="3841" max="3841" width="10" style="62" customWidth="1"/>
    <col min="3842" max="3843" width="4.375" style="62" customWidth="1"/>
    <col min="3844" max="3849" width="10" style="62" customWidth="1"/>
    <col min="3850" max="3850" width="10.625" style="62" customWidth="1"/>
    <col min="3851" max="3851" width="5" style="62" customWidth="1"/>
    <col min="3852" max="4096" width="9" style="62"/>
    <col min="4097" max="4097" width="10" style="62" customWidth="1"/>
    <col min="4098" max="4099" width="4.375" style="62" customWidth="1"/>
    <col min="4100" max="4105" width="10" style="62" customWidth="1"/>
    <col min="4106" max="4106" width="10.625" style="62" customWidth="1"/>
    <col min="4107" max="4107" width="5" style="62" customWidth="1"/>
    <col min="4108" max="4352" width="9" style="62"/>
    <col min="4353" max="4353" width="10" style="62" customWidth="1"/>
    <col min="4354" max="4355" width="4.375" style="62" customWidth="1"/>
    <col min="4356" max="4361" width="10" style="62" customWidth="1"/>
    <col min="4362" max="4362" width="10.625" style="62" customWidth="1"/>
    <col min="4363" max="4363" width="5" style="62" customWidth="1"/>
    <col min="4364" max="4608" width="9" style="62"/>
    <col min="4609" max="4609" width="10" style="62" customWidth="1"/>
    <col min="4610" max="4611" width="4.375" style="62" customWidth="1"/>
    <col min="4612" max="4617" width="10" style="62" customWidth="1"/>
    <col min="4618" max="4618" width="10.625" style="62" customWidth="1"/>
    <col min="4619" max="4619" width="5" style="62" customWidth="1"/>
    <col min="4620" max="4864" width="9" style="62"/>
    <col min="4865" max="4865" width="10" style="62" customWidth="1"/>
    <col min="4866" max="4867" width="4.375" style="62" customWidth="1"/>
    <col min="4868" max="4873" width="10" style="62" customWidth="1"/>
    <col min="4874" max="4874" width="10.625" style="62" customWidth="1"/>
    <col min="4875" max="4875" width="5" style="62" customWidth="1"/>
    <col min="4876" max="5120" width="9" style="62"/>
    <col min="5121" max="5121" width="10" style="62" customWidth="1"/>
    <col min="5122" max="5123" width="4.375" style="62" customWidth="1"/>
    <col min="5124" max="5129" width="10" style="62" customWidth="1"/>
    <col min="5130" max="5130" width="10.625" style="62" customWidth="1"/>
    <col min="5131" max="5131" width="5" style="62" customWidth="1"/>
    <col min="5132" max="5376" width="9" style="62"/>
    <col min="5377" max="5377" width="10" style="62" customWidth="1"/>
    <col min="5378" max="5379" width="4.375" style="62" customWidth="1"/>
    <col min="5380" max="5385" width="10" style="62" customWidth="1"/>
    <col min="5386" max="5386" width="10.625" style="62" customWidth="1"/>
    <col min="5387" max="5387" width="5" style="62" customWidth="1"/>
    <col min="5388" max="5632" width="9" style="62"/>
    <col min="5633" max="5633" width="10" style="62" customWidth="1"/>
    <col min="5634" max="5635" width="4.375" style="62" customWidth="1"/>
    <col min="5636" max="5641" width="10" style="62" customWidth="1"/>
    <col min="5642" max="5642" width="10.625" style="62" customWidth="1"/>
    <col min="5643" max="5643" width="5" style="62" customWidth="1"/>
    <col min="5644" max="5888" width="9" style="62"/>
    <col min="5889" max="5889" width="10" style="62" customWidth="1"/>
    <col min="5890" max="5891" width="4.375" style="62" customWidth="1"/>
    <col min="5892" max="5897" width="10" style="62" customWidth="1"/>
    <col min="5898" max="5898" width="10.625" style="62" customWidth="1"/>
    <col min="5899" max="5899" width="5" style="62" customWidth="1"/>
    <col min="5900" max="6144" width="9" style="62"/>
    <col min="6145" max="6145" width="10" style="62" customWidth="1"/>
    <col min="6146" max="6147" width="4.375" style="62" customWidth="1"/>
    <col min="6148" max="6153" width="10" style="62" customWidth="1"/>
    <col min="6154" max="6154" width="10.625" style="62" customWidth="1"/>
    <col min="6155" max="6155" width="5" style="62" customWidth="1"/>
    <col min="6156" max="6400" width="9" style="62"/>
    <col min="6401" max="6401" width="10" style="62" customWidth="1"/>
    <col min="6402" max="6403" width="4.375" style="62" customWidth="1"/>
    <col min="6404" max="6409" width="10" style="62" customWidth="1"/>
    <col min="6410" max="6410" width="10.625" style="62" customWidth="1"/>
    <col min="6411" max="6411" width="5" style="62" customWidth="1"/>
    <col min="6412" max="6656" width="9" style="62"/>
    <col min="6657" max="6657" width="10" style="62" customWidth="1"/>
    <col min="6658" max="6659" width="4.375" style="62" customWidth="1"/>
    <col min="6660" max="6665" width="10" style="62" customWidth="1"/>
    <col min="6666" max="6666" width="10.625" style="62" customWidth="1"/>
    <col min="6667" max="6667" width="5" style="62" customWidth="1"/>
    <col min="6668" max="6912" width="9" style="62"/>
    <col min="6913" max="6913" width="10" style="62" customWidth="1"/>
    <col min="6914" max="6915" width="4.375" style="62" customWidth="1"/>
    <col min="6916" max="6921" width="10" style="62" customWidth="1"/>
    <col min="6922" max="6922" width="10.625" style="62" customWidth="1"/>
    <col min="6923" max="6923" width="5" style="62" customWidth="1"/>
    <col min="6924" max="7168" width="9" style="62"/>
    <col min="7169" max="7169" width="10" style="62" customWidth="1"/>
    <col min="7170" max="7171" width="4.375" style="62" customWidth="1"/>
    <col min="7172" max="7177" width="10" style="62" customWidth="1"/>
    <col min="7178" max="7178" width="10.625" style="62" customWidth="1"/>
    <col min="7179" max="7179" width="5" style="62" customWidth="1"/>
    <col min="7180" max="7424" width="9" style="62"/>
    <col min="7425" max="7425" width="10" style="62" customWidth="1"/>
    <col min="7426" max="7427" width="4.375" style="62" customWidth="1"/>
    <col min="7428" max="7433" width="10" style="62" customWidth="1"/>
    <col min="7434" max="7434" width="10.625" style="62" customWidth="1"/>
    <col min="7435" max="7435" width="5" style="62" customWidth="1"/>
    <col min="7436" max="7680" width="9" style="62"/>
    <col min="7681" max="7681" width="10" style="62" customWidth="1"/>
    <col min="7682" max="7683" width="4.375" style="62" customWidth="1"/>
    <col min="7684" max="7689" width="10" style="62" customWidth="1"/>
    <col min="7690" max="7690" width="10.625" style="62" customWidth="1"/>
    <col min="7691" max="7691" width="5" style="62" customWidth="1"/>
    <col min="7692" max="7936" width="9" style="62"/>
    <col min="7937" max="7937" width="10" style="62" customWidth="1"/>
    <col min="7938" max="7939" width="4.375" style="62" customWidth="1"/>
    <col min="7940" max="7945" width="10" style="62" customWidth="1"/>
    <col min="7946" max="7946" width="10.625" style="62" customWidth="1"/>
    <col min="7947" max="7947" width="5" style="62" customWidth="1"/>
    <col min="7948" max="8192" width="9" style="62"/>
    <col min="8193" max="8193" width="10" style="62" customWidth="1"/>
    <col min="8194" max="8195" width="4.375" style="62" customWidth="1"/>
    <col min="8196" max="8201" width="10" style="62" customWidth="1"/>
    <col min="8202" max="8202" width="10.625" style="62" customWidth="1"/>
    <col min="8203" max="8203" width="5" style="62" customWidth="1"/>
    <col min="8204" max="8448" width="9" style="62"/>
    <col min="8449" max="8449" width="10" style="62" customWidth="1"/>
    <col min="8450" max="8451" width="4.375" style="62" customWidth="1"/>
    <col min="8452" max="8457" width="10" style="62" customWidth="1"/>
    <col min="8458" max="8458" width="10.625" style="62" customWidth="1"/>
    <col min="8459" max="8459" width="5" style="62" customWidth="1"/>
    <col min="8460" max="8704" width="9" style="62"/>
    <col min="8705" max="8705" width="10" style="62" customWidth="1"/>
    <col min="8706" max="8707" width="4.375" style="62" customWidth="1"/>
    <col min="8708" max="8713" width="10" style="62" customWidth="1"/>
    <col min="8714" max="8714" width="10.625" style="62" customWidth="1"/>
    <col min="8715" max="8715" width="5" style="62" customWidth="1"/>
    <col min="8716" max="8960" width="9" style="62"/>
    <col min="8961" max="8961" width="10" style="62" customWidth="1"/>
    <col min="8962" max="8963" width="4.375" style="62" customWidth="1"/>
    <col min="8964" max="8969" width="10" style="62" customWidth="1"/>
    <col min="8970" max="8970" width="10.625" style="62" customWidth="1"/>
    <col min="8971" max="8971" width="5" style="62" customWidth="1"/>
    <col min="8972" max="9216" width="9" style="62"/>
    <col min="9217" max="9217" width="10" style="62" customWidth="1"/>
    <col min="9218" max="9219" width="4.375" style="62" customWidth="1"/>
    <col min="9220" max="9225" width="10" style="62" customWidth="1"/>
    <col min="9226" max="9226" width="10.625" style="62" customWidth="1"/>
    <col min="9227" max="9227" width="5" style="62" customWidth="1"/>
    <col min="9228" max="9472" width="9" style="62"/>
    <col min="9473" max="9473" width="10" style="62" customWidth="1"/>
    <col min="9474" max="9475" width="4.375" style="62" customWidth="1"/>
    <col min="9476" max="9481" width="10" style="62" customWidth="1"/>
    <col min="9482" max="9482" width="10.625" style="62" customWidth="1"/>
    <col min="9483" max="9483" width="5" style="62" customWidth="1"/>
    <col min="9484" max="9728" width="9" style="62"/>
    <col min="9729" max="9729" width="10" style="62" customWidth="1"/>
    <col min="9730" max="9731" width="4.375" style="62" customWidth="1"/>
    <col min="9732" max="9737" width="10" style="62" customWidth="1"/>
    <col min="9738" max="9738" width="10.625" style="62" customWidth="1"/>
    <col min="9739" max="9739" width="5" style="62" customWidth="1"/>
    <col min="9740" max="9984" width="9" style="62"/>
    <col min="9985" max="9985" width="10" style="62" customWidth="1"/>
    <col min="9986" max="9987" width="4.375" style="62" customWidth="1"/>
    <col min="9988" max="9993" width="10" style="62" customWidth="1"/>
    <col min="9994" max="9994" width="10.625" style="62" customWidth="1"/>
    <col min="9995" max="9995" width="5" style="62" customWidth="1"/>
    <col min="9996" max="10240" width="9" style="62"/>
    <col min="10241" max="10241" width="10" style="62" customWidth="1"/>
    <col min="10242" max="10243" width="4.375" style="62" customWidth="1"/>
    <col min="10244" max="10249" width="10" style="62" customWidth="1"/>
    <col min="10250" max="10250" width="10.625" style="62" customWidth="1"/>
    <col min="10251" max="10251" width="5" style="62" customWidth="1"/>
    <col min="10252" max="10496" width="9" style="62"/>
    <col min="10497" max="10497" width="10" style="62" customWidth="1"/>
    <col min="10498" max="10499" width="4.375" style="62" customWidth="1"/>
    <col min="10500" max="10505" width="10" style="62" customWidth="1"/>
    <col min="10506" max="10506" width="10.625" style="62" customWidth="1"/>
    <col min="10507" max="10507" width="5" style="62" customWidth="1"/>
    <col min="10508" max="10752" width="9" style="62"/>
    <col min="10753" max="10753" width="10" style="62" customWidth="1"/>
    <col min="10754" max="10755" width="4.375" style="62" customWidth="1"/>
    <col min="10756" max="10761" width="10" style="62" customWidth="1"/>
    <col min="10762" max="10762" width="10.625" style="62" customWidth="1"/>
    <col min="10763" max="10763" width="5" style="62" customWidth="1"/>
    <col min="10764" max="11008" width="9" style="62"/>
    <col min="11009" max="11009" width="10" style="62" customWidth="1"/>
    <col min="11010" max="11011" width="4.375" style="62" customWidth="1"/>
    <col min="11012" max="11017" width="10" style="62" customWidth="1"/>
    <col min="11018" max="11018" width="10.625" style="62" customWidth="1"/>
    <col min="11019" max="11019" width="5" style="62" customWidth="1"/>
    <col min="11020" max="11264" width="9" style="62"/>
    <col min="11265" max="11265" width="10" style="62" customWidth="1"/>
    <col min="11266" max="11267" width="4.375" style="62" customWidth="1"/>
    <col min="11268" max="11273" width="10" style="62" customWidth="1"/>
    <col min="11274" max="11274" width="10.625" style="62" customWidth="1"/>
    <col min="11275" max="11275" width="5" style="62" customWidth="1"/>
    <col min="11276" max="11520" width="9" style="62"/>
    <col min="11521" max="11521" width="10" style="62" customWidth="1"/>
    <col min="11522" max="11523" width="4.375" style="62" customWidth="1"/>
    <col min="11524" max="11529" width="10" style="62" customWidth="1"/>
    <col min="11530" max="11530" width="10.625" style="62" customWidth="1"/>
    <col min="11531" max="11531" width="5" style="62" customWidth="1"/>
    <col min="11532" max="11776" width="9" style="62"/>
    <col min="11777" max="11777" width="10" style="62" customWidth="1"/>
    <col min="11778" max="11779" width="4.375" style="62" customWidth="1"/>
    <col min="11780" max="11785" width="10" style="62" customWidth="1"/>
    <col min="11786" max="11786" width="10.625" style="62" customWidth="1"/>
    <col min="11787" max="11787" width="5" style="62" customWidth="1"/>
    <col min="11788" max="12032" width="9" style="62"/>
    <col min="12033" max="12033" width="10" style="62" customWidth="1"/>
    <col min="12034" max="12035" width="4.375" style="62" customWidth="1"/>
    <col min="12036" max="12041" width="10" style="62" customWidth="1"/>
    <col min="12042" max="12042" width="10.625" style="62" customWidth="1"/>
    <col min="12043" max="12043" width="5" style="62" customWidth="1"/>
    <col min="12044" max="12288" width="9" style="62"/>
    <col min="12289" max="12289" width="10" style="62" customWidth="1"/>
    <col min="12290" max="12291" width="4.375" style="62" customWidth="1"/>
    <col min="12292" max="12297" width="10" style="62" customWidth="1"/>
    <col min="12298" max="12298" width="10.625" style="62" customWidth="1"/>
    <col min="12299" max="12299" width="5" style="62" customWidth="1"/>
    <col min="12300" max="12544" width="9" style="62"/>
    <col min="12545" max="12545" width="10" style="62" customWidth="1"/>
    <col min="12546" max="12547" width="4.375" style="62" customWidth="1"/>
    <col min="12548" max="12553" width="10" style="62" customWidth="1"/>
    <col min="12554" max="12554" width="10.625" style="62" customWidth="1"/>
    <col min="12555" max="12555" width="5" style="62" customWidth="1"/>
    <col min="12556" max="12800" width="9" style="62"/>
    <col min="12801" max="12801" width="10" style="62" customWidth="1"/>
    <col min="12802" max="12803" width="4.375" style="62" customWidth="1"/>
    <col min="12804" max="12809" width="10" style="62" customWidth="1"/>
    <col min="12810" max="12810" width="10.625" style="62" customWidth="1"/>
    <col min="12811" max="12811" width="5" style="62" customWidth="1"/>
    <col min="12812" max="13056" width="9" style="62"/>
    <col min="13057" max="13057" width="10" style="62" customWidth="1"/>
    <col min="13058" max="13059" width="4.375" style="62" customWidth="1"/>
    <col min="13060" max="13065" width="10" style="62" customWidth="1"/>
    <col min="13066" max="13066" width="10.625" style="62" customWidth="1"/>
    <col min="13067" max="13067" width="5" style="62" customWidth="1"/>
    <col min="13068" max="13312" width="9" style="62"/>
    <col min="13313" max="13313" width="10" style="62" customWidth="1"/>
    <col min="13314" max="13315" width="4.375" style="62" customWidth="1"/>
    <col min="13316" max="13321" width="10" style="62" customWidth="1"/>
    <col min="13322" max="13322" width="10.625" style="62" customWidth="1"/>
    <col min="13323" max="13323" width="5" style="62" customWidth="1"/>
    <col min="13324" max="13568" width="9" style="62"/>
    <col min="13569" max="13569" width="10" style="62" customWidth="1"/>
    <col min="13570" max="13571" width="4.375" style="62" customWidth="1"/>
    <col min="13572" max="13577" width="10" style="62" customWidth="1"/>
    <col min="13578" max="13578" width="10.625" style="62" customWidth="1"/>
    <col min="13579" max="13579" width="5" style="62" customWidth="1"/>
    <col min="13580" max="13824" width="9" style="62"/>
    <col min="13825" max="13825" width="10" style="62" customWidth="1"/>
    <col min="13826" max="13827" width="4.375" style="62" customWidth="1"/>
    <col min="13828" max="13833" width="10" style="62" customWidth="1"/>
    <col min="13834" max="13834" width="10.625" style="62" customWidth="1"/>
    <col min="13835" max="13835" width="5" style="62" customWidth="1"/>
    <col min="13836" max="14080" width="9" style="62"/>
    <col min="14081" max="14081" width="10" style="62" customWidth="1"/>
    <col min="14082" max="14083" width="4.375" style="62" customWidth="1"/>
    <col min="14084" max="14089" width="10" style="62" customWidth="1"/>
    <col min="14090" max="14090" width="10.625" style="62" customWidth="1"/>
    <col min="14091" max="14091" width="5" style="62" customWidth="1"/>
    <col min="14092" max="14336" width="9" style="62"/>
    <col min="14337" max="14337" width="10" style="62" customWidth="1"/>
    <col min="14338" max="14339" width="4.375" style="62" customWidth="1"/>
    <col min="14340" max="14345" width="10" style="62" customWidth="1"/>
    <col min="14346" max="14346" width="10.625" style="62" customWidth="1"/>
    <col min="14347" max="14347" width="5" style="62" customWidth="1"/>
    <col min="14348" max="14592" width="9" style="62"/>
    <col min="14593" max="14593" width="10" style="62" customWidth="1"/>
    <col min="14594" max="14595" width="4.375" style="62" customWidth="1"/>
    <col min="14596" max="14601" width="10" style="62" customWidth="1"/>
    <col min="14602" max="14602" width="10.625" style="62" customWidth="1"/>
    <col min="14603" max="14603" width="5" style="62" customWidth="1"/>
    <col min="14604" max="14848" width="9" style="62"/>
    <col min="14849" max="14849" width="10" style="62" customWidth="1"/>
    <col min="14850" max="14851" width="4.375" style="62" customWidth="1"/>
    <col min="14852" max="14857" width="10" style="62" customWidth="1"/>
    <col min="14858" max="14858" width="10.625" style="62" customWidth="1"/>
    <col min="14859" max="14859" width="5" style="62" customWidth="1"/>
    <col min="14860" max="15104" width="9" style="62"/>
    <col min="15105" max="15105" width="10" style="62" customWidth="1"/>
    <col min="15106" max="15107" width="4.375" style="62" customWidth="1"/>
    <col min="15108" max="15113" width="10" style="62" customWidth="1"/>
    <col min="15114" max="15114" width="10.625" style="62" customWidth="1"/>
    <col min="15115" max="15115" width="5" style="62" customWidth="1"/>
    <col min="15116" max="15360" width="9" style="62"/>
    <col min="15361" max="15361" width="10" style="62" customWidth="1"/>
    <col min="15362" max="15363" width="4.375" style="62" customWidth="1"/>
    <col min="15364" max="15369" width="10" style="62" customWidth="1"/>
    <col min="15370" max="15370" width="10.625" style="62" customWidth="1"/>
    <col min="15371" max="15371" width="5" style="62" customWidth="1"/>
    <col min="15372" max="15616" width="9" style="62"/>
    <col min="15617" max="15617" width="10" style="62" customWidth="1"/>
    <col min="15618" max="15619" width="4.375" style="62" customWidth="1"/>
    <col min="15620" max="15625" width="10" style="62" customWidth="1"/>
    <col min="15626" max="15626" width="10.625" style="62" customWidth="1"/>
    <col min="15627" max="15627" width="5" style="62" customWidth="1"/>
    <col min="15628" max="15872" width="9" style="62"/>
    <col min="15873" max="15873" width="10" style="62" customWidth="1"/>
    <col min="15874" max="15875" width="4.375" style="62" customWidth="1"/>
    <col min="15876" max="15881" width="10" style="62" customWidth="1"/>
    <col min="15882" max="15882" width="10.625" style="62" customWidth="1"/>
    <col min="15883" max="15883" width="5" style="62" customWidth="1"/>
    <col min="15884" max="16128" width="9" style="62"/>
    <col min="16129" max="16129" width="10" style="62" customWidth="1"/>
    <col min="16130" max="16131" width="4.375" style="62" customWidth="1"/>
    <col min="16132" max="16137" width="10" style="62" customWidth="1"/>
    <col min="16138" max="16138" width="10.625" style="62" customWidth="1"/>
    <col min="16139" max="16139" width="5" style="62" customWidth="1"/>
    <col min="16140" max="16384" width="9" style="62"/>
  </cols>
  <sheetData>
    <row r="1" spans="1:11" ht="19.5" customHeight="1" x14ac:dyDescent="0.15">
      <c r="A1" s="61" t="s">
        <v>186</v>
      </c>
      <c r="B1" s="61"/>
      <c r="C1" s="61"/>
      <c r="D1" s="61"/>
      <c r="E1" s="61"/>
      <c r="F1" s="61"/>
      <c r="G1" s="61"/>
      <c r="H1" s="61"/>
      <c r="I1" s="61"/>
      <c r="J1" s="61"/>
    </row>
    <row r="2" spans="1:11" ht="30" customHeight="1" x14ac:dyDescent="0.15">
      <c r="A2" s="3275" t="s">
        <v>301</v>
      </c>
      <c r="B2" s="3275"/>
      <c r="C2" s="3275"/>
      <c r="D2" s="3275"/>
      <c r="E2" s="3275"/>
      <c r="F2" s="3275"/>
      <c r="G2" s="3275"/>
      <c r="H2" s="3275"/>
      <c r="I2" s="3275"/>
      <c r="J2" s="3275"/>
      <c r="K2" s="63"/>
    </row>
    <row r="3" spans="1:11" ht="15" customHeight="1" x14ac:dyDescent="0.15">
      <c r="A3" s="64"/>
      <c r="B3" s="64"/>
      <c r="C3" s="64"/>
      <c r="D3" s="64"/>
      <c r="E3" s="64"/>
      <c r="F3" s="64"/>
      <c r="G3" s="64"/>
      <c r="H3" s="64"/>
      <c r="I3" s="64"/>
      <c r="J3" s="64"/>
      <c r="K3" s="65"/>
    </row>
    <row r="4" spans="1:11" ht="22.5" customHeight="1" x14ac:dyDescent="0.15">
      <c r="A4" s="61"/>
      <c r="B4" s="61"/>
      <c r="C4" s="61"/>
      <c r="D4" s="61"/>
      <c r="E4" s="61"/>
      <c r="F4" s="61"/>
      <c r="G4" s="61"/>
      <c r="H4" s="61"/>
      <c r="I4" s="61"/>
      <c r="J4" s="66" t="s">
        <v>302</v>
      </c>
    </row>
    <row r="5" spans="1:11" ht="22.5" customHeight="1" x14ac:dyDescent="0.15">
      <c r="A5" s="61"/>
      <c r="B5" s="61"/>
      <c r="C5" s="61"/>
      <c r="D5" s="67"/>
      <c r="E5" s="61"/>
      <c r="F5" s="61"/>
      <c r="G5" s="61"/>
      <c r="H5" s="61"/>
      <c r="I5" s="61"/>
      <c r="J5" s="66" t="s">
        <v>515</v>
      </c>
    </row>
    <row r="6" spans="1:11" ht="22.5" customHeight="1" x14ac:dyDescent="0.15">
      <c r="A6" s="61"/>
      <c r="B6" s="61"/>
      <c r="C6" s="61"/>
      <c r="D6" s="61"/>
      <c r="E6" s="61"/>
      <c r="F6" s="61"/>
      <c r="G6" s="61"/>
      <c r="H6" s="61"/>
      <c r="I6" s="61"/>
      <c r="J6" s="61"/>
    </row>
    <row r="7" spans="1:11" ht="22.5" customHeight="1" x14ac:dyDescent="0.15">
      <c r="A7" s="61"/>
      <c r="B7" s="61"/>
      <c r="C7" s="61"/>
      <c r="D7" s="61"/>
      <c r="E7" s="61" t="s">
        <v>271</v>
      </c>
      <c r="F7" s="61"/>
      <c r="G7" s="61"/>
      <c r="H7" s="61"/>
      <c r="I7" s="61"/>
      <c r="J7" s="61"/>
    </row>
    <row r="8" spans="1:11" ht="45" customHeight="1" x14ac:dyDescent="0.15">
      <c r="A8" s="61"/>
      <c r="B8" s="61"/>
      <c r="C8" s="61"/>
      <c r="D8" s="61"/>
      <c r="E8" s="3276"/>
      <c r="F8" s="3277"/>
      <c r="G8" s="3277"/>
      <c r="H8" s="3277"/>
      <c r="I8" s="3277"/>
      <c r="J8" s="3277"/>
    </row>
    <row r="9" spans="1:11" ht="22.5" customHeight="1" x14ac:dyDescent="0.15">
      <c r="A9" s="61"/>
      <c r="B9" s="61"/>
      <c r="C9" s="61"/>
      <c r="D9" s="61"/>
      <c r="E9" s="61" t="s">
        <v>14</v>
      </c>
      <c r="F9" s="61"/>
      <c r="G9" s="3277"/>
      <c r="H9" s="3277"/>
      <c r="I9" s="3277"/>
      <c r="J9" s="67" t="s">
        <v>272</v>
      </c>
    </row>
    <row r="10" spans="1:11" ht="22.5" customHeight="1" x14ac:dyDescent="0.15">
      <c r="A10" s="61"/>
      <c r="B10" s="61"/>
      <c r="C10" s="61"/>
      <c r="D10" s="61"/>
      <c r="E10" s="61" t="s">
        <v>18</v>
      </c>
      <c r="F10" s="61"/>
      <c r="G10" s="3277"/>
      <c r="H10" s="3277"/>
      <c r="I10" s="3277"/>
      <c r="J10" s="61"/>
    </row>
    <row r="11" spans="1:11" ht="22.5" customHeight="1" x14ac:dyDescent="0.15">
      <c r="A11" s="61"/>
      <c r="B11" s="61"/>
      <c r="C11" s="61"/>
      <c r="D11" s="61"/>
      <c r="E11" s="61"/>
      <c r="F11" s="61"/>
      <c r="G11" s="61"/>
      <c r="H11" s="61"/>
      <c r="I11" s="61"/>
      <c r="J11" s="61"/>
    </row>
    <row r="12" spans="1:11" ht="22.5" customHeight="1" x14ac:dyDescent="0.15">
      <c r="A12" s="61" t="s">
        <v>273</v>
      </c>
      <c r="B12" s="61"/>
      <c r="C12" s="61"/>
      <c r="D12" s="61"/>
      <c r="E12" s="61"/>
      <c r="F12" s="61"/>
      <c r="G12" s="61"/>
      <c r="H12" s="61"/>
      <c r="I12" s="61"/>
      <c r="J12" s="61"/>
    </row>
    <row r="13" spans="1:11" ht="6.75" customHeight="1" thickBot="1" x14ac:dyDescent="0.2">
      <c r="A13" s="61"/>
      <c r="B13" s="61"/>
      <c r="C13" s="61"/>
      <c r="D13" s="61"/>
      <c r="E13" s="61"/>
      <c r="F13" s="61"/>
      <c r="G13" s="61"/>
      <c r="H13" s="61"/>
      <c r="I13" s="61"/>
      <c r="J13" s="61"/>
    </row>
    <row r="14" spans="1:11" ht="30" customHeight="1" x14ac:dyDescent="0.15">
      <c r="A14" s="3278" t="s">
        <v>146</v>
      </c>
      <c r="B14" s="3279"/>
      <c r="C14" s="3280"/>
      <c r="D14" s="3281"/>
      <c r="E14" s="3282"/>
      <c r="F14" s="3282"/>
      <c r="G14" s="3283" t="s">
        <v>274</v>
      </c>
      <c r="H14" s="3283"/>
      <c r="I14" s="3283"/>
      <c r="J14" s="3284"/>
    </row>
    <row r="15" spans="1:11" ht="36.75" customHeight="1" thickBot="1" x14ac:dyDescent="0.2">
      <c r="A15" s="3285" t="s">
        <v>275</v>
      </c>
      <c r="B15" s="3286"/>
      <c r="C15" s="3287"/>
      <c r="D15" s="3288"/>
      <c r="E15" s="3289"/>
      <c r="F15" s="3289"/>
      <c r="G15" s="3289"/>
      <c r="H15" s="3289"/>
      <c r="I15" s="3289"/>
      <c r="J15" s="3290"/>
    </row>
    <row r="16" spans="1:11" ht="37.5" customHeight="1" thickTop="1" x14ac:dyDescent="0.15">
      <c r="A16" s="3291" t="s">
        <v>276</v>
      </c>
      <c r="B16" s="3292"/>
      <c r="C16" s="3293"/>
      <c r="D16" s="3297"/>
      <c r="E16" s="3298"/>
      <c r="F16" s="3298"/>
      <c r="G16" s="3298"/>
      <c r="H16" s="3298"/>
      <c r="I16" s="3298"/>
      <c r="J16" s="3299"/>
    </row>
    <row r="17" spans="1:10" ht="22.5" customHeight="1" x14ac:dyDescent="0.15">
      <c r="A17" s="3294"/>
      <c r="B17" s="3295"/>
      <c r="C17" s="3296"/>
      <c r="D17" s="3300" t="s">
        <v>303</v>
      </c>
      <c r="E17" s="3301"/>
      <c r="F17" s="3301"/>
      <c r="G17" s="3301"/>
      <c r="H17" s="3301"/>
      <c r="I17" s="3301"/>
      <c r="J17" s="3302"/>
    </row>
    <row r="18" spans="1:10" ht="22.5" customHeight="1" x14ac:dyDescent="0.15">
      <c r="A18" s="3266" t="s">
        <v>277</v>
      </c>
      <c r="B18" s="3267"/>
      <c r="C18" s="3268"/>
      <c r="D18" s="68"/>
      <c r="E18" s="68"/>
      <c r="F18" s="68"/>
      <c r="G18" s="68"/>
      <c r="H18" s="68"/>
      <c r="I18" s="68"/>
      <c r="J18" s="69"/>
    </row>
    <row r="19" spans="1:10" ht="30" customHeight="1" x14ac:dyDescent="0.15">
      <c r="A19" s="3269"/>
      <c r="B19" s="3270"/>
      <c r="C19" s="3271"/>
      <c r="D19" s="3272"/>
      <c r="E19" s="3273"/>
      <c r="F19" s="3273"/>
      <c r="G19" s="3273"/>
      <c r="H19" s="3273"/>
      <c r="I19" s="3273"/>
      <c r="J19" s="3274"/>
    </row>
    <row r="20" spans="1:10" ht="30" customHeight="1" x14ac:dyDescent="0.15">
      <c r="A20" s="3266" t="s">
        <v>278</v>
      </c>
      <c r="B20" s="3267"/>
      <c r="C20" s="3268"/>
      <c r="D20" s="3310" t="s">
        <v>279</v>
      </c>
      <c r="E20" s="3311"/>
      <c r="F20" s="3311"/>
      <c r="G20" s="3311"/>
      <c r="H20" s="3311"/>
      <c r="I20" s="3311"/>
      <c r="J20" s="3312"/>
    </row>
    <row r="21" spans="1:10" ht="30" customHeight="1" x14ac:dyDescent="0.15">
      <c r="A21" s="3304"/>
      <c r="B21" s="3305"/>
      <c r="C21" s="3306"/>
      <c r="D21" s="3313"/>
      <c r="E21" s="3305"/>
      <c r="F21" s="3305"/>
      <c r="G21" s="3305"/>
      <c r="H21" s="3305"/>
      <c r="I21" s="3305"/>
      <c r="J21" s="3306"/>
    </row>
    <row r="22" spans="1:10" ht="30" customHeight="1" thickBot="1" x14ac:dyDescent="0.2">
      <c r="A22" s="3307"/>
      <c r="B22" s="3308"/>
      <c r="C22" s="3309"/>
      <c r="D22" s="3307"/>
      <c r="E22" s="3308"/>
      <c r="F22" s="3308"/>
      <c r="G22" s="3308"/>
      <c r="H22" s="3308"/>
      <c r="I22" s="3308"/>
      <c r="J22" s="3309"/>
    </row>
    <row r="23" spans="1:10" ht="14.25" customHeight="1" x14ac:dyDescent="0.15">
      <c r="A23" s="61"/>
      <c r="B23" s="61"/>
      <c r="C23" s="61"/>
      <c r="D23" s="61"/>
      <c r="E23" s="61"/>
      <c r="F23" s="61"/>
      <c r="G23" s="61"/>
      <c r="H23" s="61"/>
      <c r="I23" s="61"/>
      <c r="J23" s="61"/>
    </row>
    <row r="24" spans="1:10" ht="15" customHeight="1" x14ac:dyDescent="0.15">
      <c r="A24" s="3314"/>
      <c r="B24" s="3314"/>
      <c r="C24" s="3314"/>
      <c r="D24" s="3314"/>
      <c r="E24" s="3314"/>
      <c r="F24" s="61"/>
      <c r="G24" s="61"/>
      <c r="H24" s="61"/>
      <c r="I24" s="61"/>
      <c r="J24" s="61"/>
    </row>
    <row r="25" spans="1:10" ht="6.75" customHeight="1" x14ac:dyDescent="0.15">
      <c r="A25" s="70"/>
      <c r="B25" s="70"/>
      <c r="C25" s="70"/>
      <c r="D25" s="70"/>
      <c r="E25" s="70"/>
      <c r="F25" s="61"/>
      <c r="G25" s="61"/>
      <c r="H25" s="61"/>
      <c r="I25" s="61"/>
      <c r="J25" s="61"/>
    </row>
    <row r="26" spans="1:10" s="73" customFormat="1" ht="15" customHeight="1" x14ac:dyDescent="0.15">
      <c r="A26" s="71" t="s">
        <v>280</v>
      </c>
      <c r="B26" s="72" t="s">
        <v>297</v>
      </c>
      <c r="C26" s="3303" t="s">
        <v>281</v>
      </c>
      <c r="D26" s="3303"/>
      <c r="E26" s="3303"/>
      <c r="F26" s="3303"/>
      <c r="G26" s="3303"/>
      <c r="H26" s="3303"/>
      <c r="I26" s="3303"/>
      <c r="J26" s="3303"/>
    </row>
    <row r="27" spans="1:10" s="73" customFormat="1" ht="15" customHeight="1" x14ac:dyDescent="0.15">
      <c r="A27" s="74"/>
      <c r="B27" s="72" t="s">
        <v>298</v>
      </c>
      <c r="C27" s="3303" t="s">
        <v>304</v>
      </c>
      <c r="D27" s="3303"/>
      <c r="E27" s="3303"/>
      <c r="F27" s="3303"/>
      <c r="G27" s="3303"/>
      <c r="H27" s="3303"/>
      <c r="I27" s="3303"/>
      <c r="J27" s="3303"/>
    </row>
    <row r="28" spans="1:10" s="73" customFormat="1" ht="15" customHeight="1" x14ac:dyDescent="0.15">
      <c r="A28" s="74"/>
      <c r="B28" s="75"/>
      <c r="C28" s="3303"/>
      <c r="D28" s="3303"/>
      <c r="E28" s="3303"/>
      <c r="F28" s="3303"/>
      <c r="G28" s="3303"/>
      <c r="H28" s="3303"/>
      <c r="I28" s="3303"/>
      <c r="J28" s="3303"/>
    </row>
    <row r="29" spans="1:10" s="73" customFormat="1" ht="15" customHeight="1" x14ac:dyDescent="0.15">
      <c r="A29" s="74"/>
      <c r="B29" s="72" t="s">
        <v>299</v>
      </c>
      <c r="C29" s="3303" t="s">
        <v>284</v>
      </c>
      <c r="D29" s="3303"/>
      <c r="E29" s="3303"/>
      <c r="F29" s="3303"/>
      <c r="G29" s="3303"/>
      <c r="H29" s="3303"/>
      <c r="I29" s="3303"/>
      <c r="J29" s="3303"/>
    </row>
    <row r="30" spans="1:10" s="73" customFormat="1" ht="15" customHeight="1" x14ac:dyDescent="0.15">
      <c r="A30" s="74"/>
      <c r="B30" s="74"/>
      <c r="C30" s="3303"/>
      <c r="D30" s="3303"/>
      <c r="E30" s="3303"/>
      <c r="F30" s="3303"/>
      <c r="G30" s="3303"/>
      <c r="H30" s="3303"/>
      <c r="I30" s="3303"/>
      <c r="J30" s="3303"/>
    </row>
    <row r="31" spans="1:10" s="73" customFormat="1" ht="15" customHeight="1" x14ac:dyDescent="0.15">
      <c r="A31" s="74"/>
      <c r="B31" s="74"/>
      <c r="C31" s="3303"/>
      <c r="D31" s="3303"/>
      <c r="E31" s="3303"/>
      <c r="F31" s="3303"/>
      <c r="G31" s="3303"/>
      <c r="H31" s="3303"/>
      <c r="I31" s="3303"/>
      <c r="J31" s="3303"/>
    </row>
    <row r="32" spans="1:10" s="73" customFormat="1" ht="15" customHeight="1" x14ac:dyDescent="0.15">
      <c r="A32" s="74"/>
      <c r="B32" s="74"/>
      <c r="C32" s="3303" t="s">
        <v>285</v>
      </c>
      <c r="D32" s="3303"/>
      <c r="E32" s="3303"/>
      <c r="F32" s="3303"/>
      <c r="G32" s="3303"/>
      <c r="H32" s="3303"/>
      <c r="I32" s="3303"/>
      <c r="J32" s="3303"/>
    </row>
    <row r="33" spans="1:10" s="73" customFormat="1" ht="15" customHeight="1" x14ac:dyDescent="0.15">
      <c r="A33" s="74"/>
      <c r="B33" s="72"/>
      <c r="C33" s="3303"/>
      <c r="D33" s="3303"/>
      <c r="E33" s="3303"/>
      <c r="F33" s="3303"/>
      <c r="G33" s="3303"/>
      <c r="H33" s="3303"/>
      <c r="I33" s="3303"/>
      <c r="J33" s="3303"/>
    </row>
    <row r="34" spans="1:10" s="73" customFormat="1" ht="15" customHeight="1" x14ac:dyDescent="0.15">
      <c r="A34" s="74"/>
      <c r="B34" s="72" t="s">
        <v>300</v>
      </c>
      <c r="C34" s="3303" t="s">
        <v>286</v>
      </c>
      <c r="D34" s="3303"/>
      <c r="E34" s="3303"/>
      <c r="F34" s="3303"/>
      <c r="G34" s="3303"/>
      <c r="H34" s="3303"/>
      <c r="I34" s="3303"/>
      <c r="J34" s="3303"/>
    </row>
    <row r="35" spans="1:10" s="73" customFormat="1" ht="15" customHeight="1" x14ac:dyDescent="0.15">
      <c r="A35" s="74"/>
      <c r="B35" s="72"/>
      <c r="C35" s="3303"/>
      <c r="D35" s="3303"/>
      <c r="E35" s="3303"/>
      <c r="F35" s="3303"/>
      <c r="G35" s="3303"/>
      <c r="H35" s="3303"/>
      <c r="I35" s="3303"/>
      <c r="J35" s="3303"/>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9"/>
  <pageMargins left="0.59055118110236227" right="0.59055118110236227" top="0.59055118110236227" bottom="0.59055118110236227" header="0" footer="0"/>
  <pageSetup paperSize="9" orientation="portrait" horizontalDpi="4294967293" verticalDpi="0"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5">
    <tabColor theme="8" tint="0.59999389629810485"/>
  </sheetPr>
  <dimension ref="A1:K35"/>
  <sheetViews>
    <sheetView view="pageBreakPreview" zoomScaleNormal="100" zoomScaleSheetLayoutView="100" workbookViewId="0">
      <selection activeCell="L23" sqref="L23"/>
    </sheetView>
  </sheetViews>
  <sheetFormatPr defaultColWidth="9" defaultRowHeight="19.5" customHeight="1" x14ac:dyDescent="0.15"/>
  <cols>
    <col min="1" max="1" width="10" style="62" customWidth="1"/>
    <col min="2" max="3" width="4.375" style="62" customWidth="1"/>
    <col min="4" max="9" width="10" style="62" customWidth="1"/>
    <col min="10" max="10" width="10.625" style="62" customWidth="1"/>
    <col min="11" max="11" width="5" style="62" customWidth="1"/>
    <col min="12" max="16384" width="9" style="62"/>
  </cols>
  <sheetData>
    <row r="1" spans="1:11" ht="19.5" customHeight="1" x14ac:dyDescent="0.15">
      <c r="A1" s="61" t="s">
        <v>1486</v>
      </c>
      <c r="B1" s="61"/>
      <c r="C1" s="61"/>
      <c r="D1" s="61"/>
      <c r="E1" s="61"/>
      <c r="F1" s="61"/>
      <c r="G1" s="61"/>
      <c r="H1" s="61"/>
      <c r="I1" s="61"/>
      <c r="J1" s="61"/>
    </row>
    <row r="2" spans="1:11" ht="30" customHeight="1" x14ac:dyDescent="0.15">
      <c r="A2" s="3275" t="s">
        <v>301</v>
      </c>
      <c r="B2" s="3275"/>
      <c r="C2" s="3275"/>
      <c r="D2" s="3275"/>
      <c r="E2" s="3275"/>
      <c r="F2" s="3275"/>
      <c r="G2" s="3275"/>
      <c r="H2" s="3275"/>
      <c r="I2" s="3275"/>
      <c r="J2" s="3275"/>
      <c r="K2" s="63"/>
    </row>
    <row r="3" spans="1:11" ht="15" customHeight="1" x14ac:dyDescent="0.15">
      <c r="A3" s="64"/>
      <c r="B3" s="64"/>
      <c r="C3" s="64"/>
      <c r="D3" s="64"/>
      <c r="E3" s="64"/>
      <c r="F3" s="64"/>
      <c r="G3" s="64"/>
      <c r="H3" s="64"/>
      <c r="I3" s="64"/>
      <c r="J3" s="64"/>
      <c r="K3" s="65"/>
    </row>
    <row r="4" spans="1:11" ht="22.5" customHeight="1" x14ac:dyDescent="0.15">
      <c r="A4" s="61"/>
      <c r="B4" s="61"/>
      <c r="C4" s="61"/>
      <c r="D4" s="61"/>
      <c r="E4" s="61"/>
      <c r="F4" s="61"/>
      <c r="G4" s="61"/>
      <c r="H4" s="61"/>
      <c r="I4" s="61"/>
      <c r="J4" s="66" t="s">
        <v>287</v>
      </c>
    </row>
    <row r="5" spans="1:11" ht="22.5" customHeight="1" x14ac:dyDescent="0.15">
      <c r="A5" s="61"/>
      <c r="B5" s="61"/>
      <c r="C5" s="61"/>
      <c r="D5" s="67"/>
      <c r="E5" s="61"/>
      <c r="F5" s="61"/>
      <c r="G5" s="61"/>
      <c r="H5" s="61"/>
      <c r="I5" s="61"/>
      <c r="J5" s="76" t="s">
        <v>518</v>
      </c>
    </row>
    <row r="6" spans="1:11" ht="22.5" customHeight="1" x14ac:dyDescent="0.15">
      <c r="A6" s="61"/>
      <c r="B6" s="61"/>
      <c r="C6" s="61"/>
      <c r="D6" s="61"/>
      <c r="E6" s="61"/>
      <c r="F6" s="61"/>
      <c r="G6" s="61"/>
      <c r="H6" s="61"/>
      <c r="I6" s="61"/>
      <c r="J6" s="61"/>
    </row>
    <row r="7" spans="1:11" ht="22.5" customHeight="1" x14ac:dyDescent="0.15">
      <c r="A7" s="61"/>
      <c r="B7" s="61"/>
      <c r="C7" s="61"/>
      <c r="D7" s="61"/>
      <c r="E7" s="61" t="s">
        <v>271</v>
      </c>
      <c r="F7" s="61"/>
      <c r="G7" s="61"/>
      <c r="H7" s="61"/>
      <c r="I7" s="61"/>
      <c r="J7" s="61"/>
    </row>
    <row r="8" spans="1:11" ht="45" customHeight="1" x14ac:dyDescent="0.15">
      <c r="A8" s="61"/>
      <c r="B8" s="61"/>
      <c r="C8" s="61"/>
      <c r="D8" s="61"/>
      <c r="E8" s="3276" t="s">
        <v>288</v>
      </c>
      <c r="F8" s="3277"/>
      <c r="G8" s="3277"/>
      <c r="H8" s="3277"/>
      <c r="I8" s="3277"/>
      <c r="J8" s="3277"/>
    </row>
    <row r="9" spans="1:11" ht="22.5" customHeight="1" x14ac:dyDescent="0.15">
      <c r="A9" s="61"/>
      <c r="B9" s="61"/>
      <c r="C9" s="61"/>
      <c r="D9" s="61"/>
      <c r="E9" s="61" t="s">
        <v>14</v>
      </c>
      <c r="F9" s="61"/>
      <c r="G9" s="3277" t="s">
        <v>289</v>
      </c>
      <c r="H9" s="3277"/>
      <c r="I9" s="3277"/>
      <c r="J9" s="67" t="s">
        <v>272</v>
      </c>
    </row>
    <row r="10" spans="1:11" ht="22.5" customHeight="1" x14ac:dyDescent="0.15">
      <c r="A10" s="61"/>
      <c r="B10" s="61"/>
      <c r="C10" s="61"/>
      <c r="D10" s="61"/>
      <c r="E10" s="61" t="s">
        <v>18</v>
      </c>
      <c r="F10" s="61"/>
      <c r="G10" s="3277" t="s">
        <v>290</v>
      </c>
      <c r="H10" s="3277"/>
      <c r="I10" s="3277"/>
      <c r="J10" s="61"/>
    </row>
    <row r="11" spans="1:11" ht="22.5" customHeight="1" x14ac:dyDescent="0.15">
      <c r="A11" s="61"/>
      <c r="B11" s="61"/>
      <c r="C11" s="61"/>
      <c r="D11" s="61"/>
      <c r="E11" s="61"/>
      <c r="F11" s="61"/>
      <c r="G11" s="61"/>
      <c r="H11" s="61"/>
      <c r="I11" s="61"/>
      <c r="J11" s="61"/>
    </row>
    <row r="12" spans="1:11" ht="22.5" customHeight="1" x14ac:dyDescent="0.15">
      <c r="A12" s="61" t="s">
        <v>273</v>
      </c>
      <c r="B12" s="61"/>
      <c r="C12" s="61"/>
      <c r="D12" s="61"/>
      <c r="E12" s="61"/>
      <c r="F12" s="61"/>
      <c r="G12" s="61"/>
      <c r="H12" s="61"/>
      <c r="I12" s="61"/>
      <c r="J12" s="61"/>
    </row>
    <row r="13" spans="1:11" ht="6.75" customHeight="1" thickBot="1" x14ac:dyDescent="0.2">
      <c r="A13" s="61"/>
      <c r="B13" s="61"/>
      <c r="C13" s="61"/>
      <c r="D13" s="61"/>
      <c r="E13" s="61"/>
      <c r="F13" s="61"/>
      <c r="G13" s="61"/>
      <c r="H13" s="61"/>
      <c r="I13" s="61"/>
      <c r="J13" s="61"/>
    </row>
    <row r="14" spans="1:11" ht="30" customHeight="1" x14ac:dyDescent="0.15">
      <c r="A14" s="3278" t="s">
        <v>146</v>
      </c>
      <c r="B14" s="3279"/>
      <c r="C14" s="3280"/>
      <c r="D14" s="3281" t="s">
        <v>291</v>
      </c>
      <c r="E14" s="3282"/>
      <c r="F14" s="3282"/>
      <c r="G14" s="3283" t="s">
        <v>292</v>
      </c>
      <c r="H14" s="3283"/>
      <c r="I14" s="3283"/>
      <c r="J14" s="3284"/>
    </row>
    <row r="15" spans="1:11" ht="36.75" customHeight="1" thickBot="1" x14ac:dyDescent="0.2">
      <c r="A15" s="3285" t="s">
        <v>275</v>
      </c>
      <c r="B15" s="3286"/>
      <c r="C15" s="3287"/>
      <c r="D15" s="3288" t="s">
        <v>305</v>
      </c>
      <c r="E15" s="3289"/>
      <c r="F15" s="3289"/>
      <c r="G15" s="3289"/>
      <c r="H15" s="3289"/>
      <c r="I15" s="3289"/>
      <c r="J15" s="3290"/>
    </row>
    <row r="16" spans="1:11" ht="37.5" customHeight="1" thickTop="1" x14ac:dyDescent="0.15">
      <c r="A16" s="3291" t="s">
        <v>276</v>
      </c>
      <c r="B16" s="3292"/>
      <c r="C16" s="3293"/>
      <c r="D16" s="3297" t="s">
        <v>293</v>
      </c>
      <c r="E16" s="3298"/>
      <c r="F16" s="3298"/>
      <c r="G16" s="3298"/>
      <c r="H16" s="3298"/>
      <c r="I16" s="3298"/>
      <c r="J16" s="3299"/>
    </row>
    <row r="17" spans="1:10" ht="22.5" customHeight="1" x14ac:dyDescent="0.15">
      <c r="A17" s="3294"/>
      <c r="B17" s="3295"/>
      <c r="C17" s="3296"/>
      <c r="D17" s="3300" t="s">
        <v>294</v>
      </c>
      <c r="E17" s="3301"/>
      <c r="F17" s="3301"/>
      <c r="G17" s="3301"/>
      <c r="H17" s="3301"/>
      <c r="I17" s="3301"/>
      <c r="J17" s="3302"/>
    </row>
    <row r="18" spans="1:10" ht="22.5" customHeight="1" x14ac:dyDescent="0.15">
      <c r="A18" s="3266" t="s">
        <v>277</v>
      </c>
      <c r="B18" s="3267"/>
      <c r="C18" s="3268"/>
      <c r="D18" s="68"/>
      <c r="E18" s="68"/>
      <c r="F18" s="68"/>
      <c r="G18" s="68"/>
      <c r="H18" s="68"/>
      <c r="I18" s="68"/>
      <c r="J18" s="69"/>
    </row>
    <row r="19" spans="1:10" ht="30" customHeight="1" x14ac:dyDescent="0.15">
      <c r="A19" s="3269"/>
      <c r="B19" s="3270"/>
      <c r="C19" s="3271"/>
      <c r="D19" s="3272" t="s">
        <v>306</v>
      </c>
      <c r="E19" s="3273"/>
      <c r="F19" s="3273"/>
      <c r="G19" s="3273"/>
      <c r="H19" s="3273"/>
      <c r="I19" s="3273"/>
      <c r="J19" s="3274"/>
    </row>
    <row r="20" spans="1:10" ht="30" customHeight="1" x14ac:dyDescent="0.15">
      <c r="A20" s="3266" t="s">
        <v>278</v>
      </c>
      <c r="B20" s="3267"/>
      <c r="C20" s="3268"/>
      <c r="D20" s="3310" t="s">
        <v>295</v>
      </c>
      <c r="E20" s="3311"/>
      <c r="F20" s="3311"/>
      <c r="G20" s="3311"/>
      <c r="H20" s="3311"/>
      <c r="I20" s="3311"/>
      <c r="J20" s="3312"/>
    </row>
    <row r="21" spans="1:10" ht="30" customHeight="1" x14ac:dyDescent="0.15">
      <c r="A21" s="3304"/>
      <c r="B21" s="3305"/>
      <c r="C21" s="3306"/>
      <c r="D21" s="3313" t="s">
        <v>296</v>
      </c>
      <c r="E21" s="3305"/>
      <c r="F21" s="3305"/>
      <c r="G21" s="3305"/>
      <c r="H21" s="3305"/>
      <c r="I21" s="3305"/>
      <c r="J21" s="3306"/>
    </row>
    <row r="22" spans="1:10" ht="30" customHeight="1" thickBot="1" x14ac:dyDescent="0.2">
      <c r="A22" s="3307"/>
      <c r="B22" s="3308"/>
      <c r="C22" s="3309"/>
      <c r="D22" s="3307"/>
      <c r="E22" s="3308"/>
      <c r="F22" s="3308"/>
      <c r="G22" s="3308"/>
      <c r="H22" s="3308"/>
      <c r="I22" s="3308"/>
      <c r="J22" s="3309"/>
    </row>
    <row r="23" spans="1:10" ht="14.25" customHeight="1" x14ac:dyDescent="0.15">
      <c r="A23" s="61"/>
      <c r="B23" s="61"/>
      <c r="C23" s="61"/>
      <c r="D23" s="61"/>
      <c r="E23" s="61"/>
      <c r="F23" s="61"/>
      <c r="G23" s="61"/>
      <c r="H23" s="61"/>
      <c r="I23" s="61"/>
      <c r="J23" s="61"/>
    </row>
    <row r="24" spans="1:10" ht="15" customHeight="1" x14ac:dyDescent="0.15">
      <c r="A24" s="3314"/>
      <c r="B24" s="3314"/>
      <c r="C24" s="3314"/>
      <c r="D24" s="3314"/>
      <c r="E24" s="3314"/>
      <c r="F24" s="61"/>
      <c r="G24" s="61"/>
      <c r="H24" s="61"/>
      <c r="I24" s="61"/>
      <c r="J24" s="61"/>
    </row>
    <row r="25" spans="1:10" ht="6.75" customHeight="1" x14ac:dyDescent="0.15">
      <c r="A25" s="70"/>
      <c r="B25" s="70"/>
      <c r="C25" s="70"/>
      <c r="D25" s="70"/>
      <c r="E25" s="70"/>
      <c r="F25" s="61"/>
      <c r="G25" s="61"/>
      <c r="H25" s="61"/>
      <c r="I25" s="61"/>
      <c r="J25" s="61"/>
    </row>
    <row r="26" spans="1:10" s="73" customFormat="1" ht="15" customHeight="1" x14ac:dyDescent="0.15">
      <c r="A26" s="71" t="s">
        <v>280</v>
      </c>
      <c r="B26" s="72" t="s">
        <v>297</v>
      </c>
      <c r="C26" s="3303" t="s">
        <v>281</v>
      </c>
      <c r="D26" s="3303"/>
      <c r="E26" s="3303"/>
      <c r="F26" s="3303"/>
      <c r="G26" s="3303"/>
      <c r="H26" s="3303"/>
      <c r="I26" s="3303"/>
      <c r="J26" s="3303"/>
    </row>
    <row r="27" spans="1:10" s="73" customFormat="1" ht="15" customHeight="1" x14ac:dyDescent="0.15">
      <c r="A27" s="74"/>
      <c r="B27" s="72" t="s">
        <v>298</v>
      </c>
      <c r="C27" s="3303" t="s">
        <v>304</v>
      </c>
      <c r="D27" s="3303"/>
      <c r="E27" s="3303"/>
      <c r="F27" s="3303"/>
      <c r="G27" s="3303"/>
      <c r="H27" s="3303"/>
      <c r="I27" s="3303"/>
      <c r="J27" s="3303"/>
    </row>
    <row r="28" spans="1:10" s="73" customFormat="1" ht="15" customHeight="1" x14ac:dyDescent="0.15">
      <c r="A28" s="74"/>
      <c r="B28" s="75"/>
      <c r="C28" s="3303"/>
      <c r="D28" s="3303"/>
      <c r="E28" s="3303"/>
      <c r="F28" s="3303"/>
      <c r="G28" s="3303"/>
      <c r="H28" s="3303"/>
      <c r="I28" s="3303"/>
      <c r="J28" s="3303"/>
    </row>
    <row r="29" spans="1:10" s="73" customFormat="1" ht="15" customHeight="1" x14ac:dyDescent="0.15">
      <c r="A29" s="74"/>
      <c r="B29" s="72" t="s">
        <v>299</v>
      </c>
      <c r="C29" s="3303" t="s">
        <v>284</v>
      </c>
      <c r="D29" s="3303"/>
      <c r="E29" s="3303"/>
      <c r="F29" s="3303"/>
      <c r="G29" s="3303"/>
      <c r="H29" s="3303"/>
      <c r="I29" s="3303"/>
      <c r="J29" s="3303"/>
    </row>
    <row r="30" spans="1:10" s="73" customFormat="1" ht="15" customHeight="1" x14ac:dyDescent="0.15">
      <c r="A30" s="74"/>
      <c r="B30" s="74"/>
      <c r="C30" s="3303"/>
      <c r="D30" s="3303"/>
      <c r="E30" s="3303"/>
      <c r="F30" s="3303"/>
      <c r="G30" s="3303"/>
      <c r="H30" s="3303"/>
      <c r="I30" s="3303"/>
      <c r="J30" s="3303"/>
    </row>
    <row r="31" spans="1:10" s="73" customFormat="1" ht="15" customHeight="1" x14ac:dyDescent="0.15">
      <c r="A31" s="74"/>
      <c r="B31" s="74"/>
      <c r="C31" s="3303"/>
      <c r="D31" s="3303"/>
      <c r="E31" s="3303"/>
      <c r="F31" s="3303"/>
      <c r="G31" s="3303"/>
      <c r="H31" s="3303"/>
      <c r="I31" s="3303"/>
      <c r="J31" s="3303"/>
    </row>
    <row r="32" spans="1:10" s="73" customFormat="1" ht="15" customHeight="1" x14ac:dyDescent="0.15">
      <c r="A32" s="74"/>
      <c r="B32" s="74"/>
      <c r="C32" s="3303" t="s">
        <v>285</v>
      </c>
      <c r="D32" s="3303"/>
      <c r="E32" s="3303"/>
      <c r="F32" s="3303"/>
      <c r="G32" s="3303"/>
      <c r="H32" s="3303"/>
      <c r="I32" s="3303"/>
      <c r="J32" s="3303"/>
    </row>
    <row r="33" spans="1:10" s="73" customFormat="1" ht="15" customHeight="1" x14ac:dyDescent="0.15">
      <c r="A33" s="74"/>
      <c r="B33" s="72"/>
      <c r="C33" s="3303"/>
      <c r="D33" s="3303"/>
      <c r="E33" s="3303"/>
      <c r="F33" s="3303"/>
      <c r="G33" s="3303"/>
      <c r="H33" s="3303"/>
      <c r="I33" s="3303"/>
      <c r="J33" s="3303"/>
    </row>
    <row r="34" spans="1:10" s="73" customFormat="1" ht="15" customHeight="1" x14ac:dyDescent="0.15">
      <c r="A34" s="74"/>
      <c r="B34" s="72" t="s">
        <v>300</v>
      </c>
      <c r="C34" s="3303" t="s">
        <v>286</v>
      </c>
      <c r="D34" s="3303"/>
      <c r="E34" s="3303"/>
      <c r="F34" s="3303"/>
      <c r="G34" s="3303"/>
      <c r="H34" s="3303"/>
      <c r="I34" s="3303"/>
      <c r="J34" s="3303"/>
    </row>
    <row r="35" spans="1:10" s="73" customFormat="1" ht="15" customHeight="1" x14ac:dyDescent="0.15">
      <c r="A35" s="74"/>
      <c r="B35" s="72"/>
      <c r="C35" s="3303"/>
      <c r="D35" s="3303"/>
      <c r="E35" s="3303"/>
      <c r="F35" s="3303"/>
      <c r="G35" s="3303"/>
      <c r="H35" s="3303"/>
      <c r="I35" s="3303"/>
      <c r="J35" s="3303"/>
    </row>
  </sheetData>
  <mergeCells count="23">
    <mergeCell ref="C29:J31"/>
    <mergeCell ref="C32:J33"/>
    <mergeCell ref="C34:J35"/>
    <mergeCell ref="A20:C22"/>
    <mergeCell ref="D20:J20"/>
    <mergeCell ref="D21:J22"/>
    <mergeCell ref="A24:E24"/>
    <mergeCell ref="C26:J26"/>
    <mergeCell ref="C27:J28"/>
    <mergeCell ref="A18:C19"/>
    <mergeCell ref="D19:J19"/>
    <mergeCell ref="A2:J2"/>
    <mergeCell ref="E8:J8"/>
    <mergeCell ref="G9:I9"/>
    <mergeCell ref="G10:I10"/>
    <mergeCell ref="A14:C14"/>
    <mergeCell ref="D14:F14"/>
    <mergeCell ref="G14:J14"/>
    <mergeCell ref="A15:C15"/>
    <mergeCell ref="D15:J15"/>
    <mergeCell ref="A16:C17"/>
    <mergeCell ref="D16:J16"/>
    <mergeCell ref="D17:J17"/>
  </mergeCells>
  <phoneticPr fontId="9"/>
  <pageMargins left="0.59055118110236227" right="0.59055118110236227" top="0.59055118110236227" bottom="0.59055118110236227" header="0" footer="0"/>
  <pageSetup paperSize="9" orientation="portrait" horizontalDpi="4294967293" verticalDpi="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BAA72-FD2D-416E-8845-C1B9EA287204}">
  <dimension ref="A1:AQ90"/>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3" customWidth="1"/>
    <col min="2" max="2" width="18.75" style="77" customWidth="1"/>
    <col min="3" max="3" width="6.625" style="3" customWidth="1"/>
    <col min="4" max="5" width="7.625" style="3" customWidth="1"/>
    <col min="6" max="36" width="2.625" style="3" customWidth="1"/>
    <col min="37" max="37" width="6.625" style="3" customWidth="1"/>
    <col min="38" max="39" width="7.625" style="3" customWidth="1"/>
    <col min="40" max="40" width="5.625" style="3" customWidth="1"/>
    <col min="41" max="16384" width="8.25" style="3"/>
  </cols>
  <sheetData>
    <row r="1" spans="1:40" ht="24.95" customHeight="1" x14ac:dyDescent="0.15">
      <c r="A1" s="1047" t="s">
        <v>1401</v>
      </c>
      <c r="C1" s="1048"/>
      <c r="D1" s="1048"/>
      <c r="E1" s="1048"/>
      <c r="F1" s="1048"/>
      <c r="G1" s="1048"/>
      <c r="H1" s="1048"/>
      <c r="I1" s="1048"/>
      <c r="J1" s="1048"/>
      <c r="K1" s="1048"/>
      <c r="L1" s="1048"/>
      <c r="M1" s="1048"/>
      <c r="N1" s="1048"/>
      <c r="O1" s="1048"/>
      <c r="P1" s="1048"/>
      <c r="Q1" s="1048"/>
      <c r="R1" s="1048"/>
      <c r="S1" s="1048"/>
      <c r="T1" s="1048"/>
      <c r="U1" s="1048"/>
      <c r="V1" s="1048"/>
      <c r="W1" s="1048"/>
      <c r="X1" s="1049"/>
      <c r="Y1" s="1049"/>
      <c r="Z1" s="532"/>
      <c r="AA1" s="532"/>
      <c r="AB1" s="532"/>
      <c r="AC1" s="532"/>
      <c r="AD1" s="1050"/>
      <c r="AE1" s="1050"/>
      <c r="AF1" s="1050"/>
      <c r="AG1" s="1050"/>
      <c r="AH1" s="1050"/>
      <c r="AI1" s="1051" t="s">
        <v>1402</v>
      </c>
      <c r="AJ1" s="1051"/>
      <c r="AK1" s="3361" t="s">
        <v>1403</v>
      </c>
      <c r="AL1" s="3361"/>
      <c r="AM1" s="3361"/>
      <c r="AN1" s="3361"/>
    </row>
    <row r="2" spans="1:40" ht="18" customHeight="1" x14ac:dyDescent="0.15">
      <c r="A2" s="532"/>
      <c r="B2" s="1052"/>
      <c r="C2" s="1052"/>
      <c r="D2" s="1052"/>
      <c r="E2" s="1052"/>
      <c r="F2" s="1052"/>
      <c r="G2" s="1052"/>
      <c r="H2" s="1052"/>
      <c r="I2" s="1052"/>
      <c r="J2" s="1052"/>
      <c r="K2" s="1052"/>
      <c r="L2" s="1052"/>
      <c r="M2" s="3362">
        <v>2024</v>
      </c>
      <c r="N2" s="3362"/>
      <c r="O2" s="3362"/>
      <c r="P2" s="3362"/>
      <c r="Q2" s="3363" t="s">
        <v>405</v>
      </c>
      <c r="R2" s="3363"/>
      <c r="S2" s="3362">
        <v>5</v>
      </c>
      <c r="T2" s="3362"/>
      <c r="U2" s="3363" t="s">
        <v>325</v>
      </c>
      <c r="V2" s="3363"/>
      <c r="W2" s="1052"/>
      <c r="X2" s="1052"/>
      <c r="Y2" s="1052"/>
      <c r="Z2" s="532"/>
      <c r="AA2" s="532"/>
      <c r="AC2" s="1051"/>
      <c r="AD2" s="1052"/>
      <c r="AE2" s="1052"/>
      <c r="AF2" s="1052"/>
      <c r="AG2" s="1052"/>
      <c r="AH2" s="1052"/>
      <c r="AI2" s="1051" t="s">
        <v>1404</v>
      </c>
      <c r="AJ2" s="1051"/>
      <c r="AK2" s="3364"/>
      <c r="AL2" s="3364"/>
      <c r="AM2" s="3364"/>
      <c r="AN2" s="3364"/>
    </row>
    <row r="3" spans="1:40" ht="18" customHeight="1" x14ac:dyDescent="0.15">
      <c r="A3" s="1053"/>
      <c r="B3" s="1053"/>
      <c r="C3" s="1053"/>
      <c r="D3" s="1053"/>
      <c r="E3" s="1053"/>
      <c r="F3" s="1053"/>
      <c r="G3" s="1053"/>
      <c r="H3" s="1053"/>
      <c r="I3" s="1053"/>
      <c r="J3" s="1053"/>
      <c r="K3" s="1053"/>
      <c r="L3" s="1053"/>
      <c r="M3" s="1053"/>
      <c r="N3" s="1053"/>
      <c r="O3" s="1053"/>
      <c r="P3" s="1053"/>
      <c r="Q3" s="1053"/>
      <c r="R3" s="1053"/>
      <c r="S3" s="1053"/>
      <c r="T3" s="1053"/>
      <c r="U3" s="1053"/>
      <c r="V3" s="1053"/>
      <c r="W3" s="1053"/>
      <c r="Y3" s="1054"/>
      <c r="Z3" s="1054"/>
      <c r="AA3" s="1054"/>
      <c r="AB3" s="532"/>
      <c r="AC3" s="1054"/>
      <c r="AD3" s="1054"/>
      <c r="AE3" s="1054"/>
      <c r="AF3" s="1054"/>
      <c r="AG3" s="1054"/>
      <c r="AH3" s="1054"/>
      <c r="AI3" s="1055" t="s">
        <v>1405</v>
      </c>
      <c r="AJ3" s="1051"/>
      <c r="AK3" s="3365" t="s">
        <v>1406</v>
      </c>
      <c r="AL3" s="3365"/>
      <c r="AM3" s="3365"/>
      <c r="AN3" s="3365"/>
    </row>
    <row r="4" spans="1:40" ht="18" customHeight="1" x14ac:dyDescent="0.15">
      <c r="A4" s="1053"/>
      <c r="B4" s="1053"/>
      <c r="C4" s="1053"/>
      <c r="D4" s="1053"/>
      <c r="E4" s="1053"/>
      <c r="F4" s="1053"/>
      <c r="G4" s="1053"/>
      <c r="H4" s="1053"/>
      <c r="I4" s="1053"/>
      <c r="J4" s="1053"/>
      <c r="K4" s="1053"/>
      <c r="L4" s="1053"/>
      <c r="M4" s="1053"/>
      <c r="N4" s="1053"/>
      <c r="O4" s="1053"/>
      <c r="P4" s="1053"/>
      <c r="Q4" s="1053"/>
      <c r="R4" s="1053"/>
      <c r="S4" s="1053"/>
      <c r="T4" s="1053"/>
      <c r="U4" s="1053"/>
      <c r="V4" s="1053"/>
      <c r="W4" s="1053"/>
      <c r="Y4" s="1054"/>
      <c r="Z4" s="1054"/>
      <c r="AA4" s="1054"/>
      <c r="AB4" s="532"/>
      <c r="AC4" s="1054"/>
      <c r="AD4" s="1054"/>
      <c r="AE4" s="1054"/>
      <c r="AF4" s="1054"/>
      <c r="AG4" s="1054"/>
      <c r="AH4" s="1054"/>
      <c r="AI4" s="1055" t="s">
        <v>1407</v>
      </c>
      <c r="AJ4" s="1051"/>
      <c r="AK4" s="3365"/>
      <c r="AL4" s="3365"/>
      <c r="AM4" s="3365"/>
      <c r="AN4" s="3365"/>
    </row>
    <row r="5" spans="1:40" ht="18" customHeight="1" x14ac:dyDescent="0.15">
      <c r="A5" s="1053"/>
      <c r="B5" s="1053"/>
      <c r="C5" s="1053"/>
      <c r="D5" s="1053"/>
      <c r="E5" s="1053"/>
      <c r="F5" s="1053"/>
      <c r="G5" s="1053"/>
      <c r="H5" s="1053"/>
      <c r="I5" s="1053"/>
      <c r="J5" s="1053"/>
      <c r="K5" s="1053"/>
      <c r="L5" s="1053"/>
      <c r="M5" s="1053"/>
      <c r="N5" s="1053"/>
      <c r="O5" s="1053"/>
      <c r="P5" s="1053"/>
      <c r="Q5" s="1053"/>
      <c r="R5" s="1053"/>
      <c r="S5" s="1053"/>
      <c r="U5" s="1053"/>
      <c r="V5" s="1053"/>
      <c r="W5" s="1053"/>
      <c r="Y5" s="1054"/>
      <c r="Z5" s="1054"/>
      <c r="AA5" s="1054"/>
      <c r="AB5" s="532"/>
      <c r="AC5" s="1054"/>
      <c r="AD5" s="1054"/>
      <c r="AE5" s="1054"/>
      <c r="AF5" s="1054"/>
      <c r="AG5" s="1055" t="s">
        <v>1408</v>
      </c>
      <c r="AH5" s="3366">
        <v>160</v>
      </c>
      <c r="AI5" s="3366"/>
      <c r="AJ5" s="3366"/>
      <c r="AK5" s="1054" t="s">
        <v>333</v>
      </c>
      <c r="AL5" s="1056"/>
      <c r="AM5" s="1054" t="s">
        <v>1409</v>
      </c>
      <c r="AN5" s="532"/>
    </row>
    <row r="6" spans="1:40" ht="9.9499999999999993" customHeight="1" x14ac:dyDescent="0.15">
      <c r="A6" s="532"/>
      <c r="B6" s="1057"/>
      <c r="C6" s="1057"/>
      <c r="D6" s="1057"/>
      <c r="E6" s="1057"/>
      <c r="F6" s="1057"/>
      <c r="G6" s="1057"/>
      <c r="H6" s="1057"/>
      <c r="I6" s="1057"/>
      <c r="J6" s="1057"/>
      <c r="K6" s="1057"/>
      <c r="L6" s="1057"/>
      <c r="M6" s="1057"/>
      <c r="N6" s="1057"/>
      <c r="O6" s="1057"/>
      <c r="P6" s="1057"/>
      <c r="Q6" s="1057"/>
      <c r="R6" s="1057"/>
      <c r="S6" s="1057"/>
      <c r="T6" s="1057"/>
      <c r="U6" s="1057"/>
      <c r="V6" s="1057"/>
      <c r="W6" s="1057"/>
      <c r="X6" s="1052"/>
      <c r="Y6" s="1052"/>
      <c r="Z6" s="1052"/>
      <c r="AA6" s="1052"/>
      <c r="AB6" s="1052"/>
      <c r="AC6" s="1052"/>
      <c r="AD6" s="1052"/>
      <c r="AE6" s="1052"/>
      <c r="AF6" s="1052"/>
      <c r="AG6" s="1052"/>
      <c r="AH6" s="1052"/>
      <c r="AI6" s="1052"/>
      <c r="AJ6" s="1052"/>
      <c r="AK6" s="1052"/>
      <c r="AL6" s="1052"/>
      <c r="AM6" s="532"/>
      <c r="AN6" s="532"/>
    </row>
    <row r="7" spans="1:40" ht="15" customHeight="1" x14ac:dyDescent="0.15">
      <c r="A7" s="3355" t="s">
        <v>1410</v>
      </c>
      <c r="B7" s="3356" t="s">
        <v>1411</v>
      </c>
      <c r="C7" s="3358" t="s">
        <v>1412</v>
      </c>
      <c r="D7" s="3319" t="s">
        <v>1413</v>
      </c>
      <c r="E7" s="3349" t="s">
        <v>1414</v>
      </c>
      <c r="F7" s="3359" t="s">
        <v>1415</v>
      </c>
      <c r="G7" s="3359"/>
      <c r="H7" s="3359"/>
      <c r="I7" s="3359"/>
      <c r="J7" s="3359"/>
      <c r="K7" s="3359"/>
      <c r="L7" s="3359"/>
      <c r="M7" s="3359"/>
      <c r="N7" s="3359"/>
      <c r="O7" s="3359"/>
      <c r="P7" s="3359"/>
      <c r="Q7" s="3359"/>
      <c r="R7" s="3359"/>
      <c r="S7" s="3359"/>
      <c r="T7" s="3359"/>
      <c r="U7" s="3359"/>
      <c r="V7" s="3359"/>
      <c r="W7" s="3359"/>
      <c r="X7" s="3359"/>
      <c r="Y7" s="3359"/>
      <c r="Z7" s="3359"/>
      <c r="AA7" s="3359"/>
      <c r="AB7" s="3359"/>
      <c r="AC7" s="3359"/>
      <c r="AD7" s="3359"/>
      <c r="AE7" s="3359"/>
      <c r="AF7" s="3359"/>
      <c r="AG7" s="3359"/>
      <c r="AH7" s="3359"/>
      <c r="AI7" s="3359"/>
      <c r="AJ7" s="3359"/>
      <c r="AK7" s="3360" t="s">
        <v>1416</v>
      </c>
      <c r="AL7" s="3327" t="s">
        <v>1417</v>
      </c>
      <c r="AM7" s="1817" t="s">
        <v>1418</v>
      </c>
      <c r="AN7" s="1817"/>
    </row>
    <row r="8" spans="1:40" ht="15" customHeight="1" x14ac:dyDescent="0.15">
      <c r="A8" s="3355"/>
      <c r="B8" s="3357"/>
      <c r="C8" s="2822"/>
      <c r="D8" s="3319"/>
      <c r="E8" s="3349"/>
      <c r="F8" s="3319" t="s">
        <v>317</v>
      </c>
      <c r="G8" s="3319"/>
      <c r="H8" s="3319"/>
      <c r="I8" s="3319"/>
      <c r="J8" s="3319"/>
      <c r="K8" s="3319"/>
      <c r="L8" s="3319"/>
      <c r="M8" s="3319" t="s">
        <v>318</v>
      </c>
      <c r="N8" s="3319"/>
      <c r="O8" s="3319"/>
      <c r="P8" s="3319"/>
      <c r="Q8" s="3319"/>
      <c r="R8" s="3319"/>
      <c r="S8" s="3319"/>
      <c r="T8" s="3319" t="s">
        <v>319</v>
      </c>
      <c r="U8" s="3319"/>
      <c r="V8" s="3319"/>
      <c r="W8" s="3319"/>
      <c r="X8" s="3319"/>
      <c r="Y8" s="3319"/>
      <c r="Z8" s="3319"/>
      <c r="AA8" s="3319" t="s">
        <v>320</v>
      </c>
      <c r="AB8" s="3319"/>
      <c r="AC8" s="3319"/>
      <c r="AD8" s="3319"/>
      <c r="AE8" s="3319"/>
      <c r="AF8" s="3319"/>
      <c r="AG8" s="3319"/>
      <c r="AH8" s="3319" t="s">
        <v>1419</v>
      </c>
      <c r="AI8" s="3319"/>
      <c r="AJ8" s="3319"/>
      <c r="AK8" s="3360"/>
      <c r="AL8" s="3327"/>
      <c r="AM8" s="1817"/>
      <c r="AN8" s="1817"/>
    </row>
    <row r="9" spans="1:40" ht="15" customHeight="1" x14ac:dyDescent="0.15">
      <c r="A9" s="3355"/>
      <c r="B9" s="3353" t="s">
        <v>1420</v>
      </c>
      <c r="C9" s="2822"/>
      <c r="D9" s="3319"/>
      <c r="E9" s="3349"/>
      <c r="F9" s="1058">
        <f>DATE($M$2,$S$2,1)</f>
        <v>45413</v>
      </c>
      <c r="G9" s="1058">
        <f>DATE($M$2,$S$2,2)</f>
        <v>45414</v>
      </c>
      <c r="H9" s="1058">
        <f>DATE($M$2,$S$2,3)</f>
        <v>45415</v>
      </c>
      <c r="I9" s="1058">
        <f>DATE($M$2,$S$2,4)</f>
        <v>45416</v>
      </c>
      <c r="J9" s="1058">
        <f>DATE($M$2,$S$2,5)</f>
        <v>45417</v>
      </c>
      <c r="K9" s="1058">
        <f>DATE($M$2,$S$2,6)</f>
        <v>45418</v>
      </c>
      <c r="L9" s="1058">
        <f>DATE($M$2,$S$2,7)</f>
        <v>45419</v>
      </c>
      <c r="M9" s="1058">
        <f>DATE($M$2,$S$2,8)</f>
        <v>45420</v>
      </c>
      <c r="N9" s="1058">
        <f>DATE($M$2,$S$2,9)</f>
        <v>45421</v>
      </c>
      <c r="O9" s="1058">
        <f>DATE($M$2,$S$2,10)</f>
        <v>45422</v>
      </c>
      <c r="P9" s="1058">
        <f>DATE($M$2,$S$2,11)</f>
        <v>45423</v>
      </c>
      <c r="Q9" s="1058">
        <f>DATE($M$2,$S$2,12)</f>
        <v>45424</v>
      </c>
      <c r="R9" s="1058">
        <f>DATE($M$2,$S$2,13)</f>
        <v>45425</v>
      </c>
      <c r="S9" s="1058">
        <f>DATE($M$2,$S$2,14)</f>
        <v>45426</v>
      </c>
      <c r="T9" s="1058">
        <f>DATE($M$2,$S$2,15)</f>
        <v>45427</v>
      </c>
      <c r="U9" s="1058">
        <f>DATE($M$2,$S$2,16)</f>
        <v>45428</v>
      </c>
      <c r="V9" s="1058">
        <f>DATE($M$2,$S$2,17)</f>
        <v>45429</v>
      </c>
      <c r="W9" s="1058">
        <f>DATE($M$2,$S$2,18)</f>
        <v>45430</v>
      </c>
      <c r="X9" s="1058">
        <f>DATE($M$2,$S$2,19)</f>
        <v>45431</v>
      </c>
      <c r="Y9" s="1058">
        <f>DATE($M$2,$S$2,20)</f>
        <v>45432</v>
      </c>
      <c r="Z9" s="1058">
        <f>DATE($M$2,$S$2,21)</f>
        <v>45433</v>
      </c>
      <c r="AA9" s="1058">
        <f>DATE($M$2,$S$2,22)</f>
        <v>45434</v>
      </c>
      <c r="AB9" s="1058">
        <f>DATE($M$2,$S$2,23)</f>
        <v>45435</v>
      </c>
      <c r="AC9" s="1058">
        <f>DATE($M$2,$S$2,24)</f>
        <v>45436</v>
      </c>
      <c r="AD9" s="1058">
        <f>DATE($M$2,$S$2,25)</f>
        <v>45437</v>
      </c>
      <c r="AE9" s="1058">
        <f>DATE($M$2,$S$2,26)</f>
        <v>45438</v>
      </c>
      <c r="AF9" s="1058">
        <f>DATE($M$2,$S$2,27)</f>
        <v>45439</v>
      </c>
      <c r="AG9" s="1058">
        <f>DATE($M$2,$S$2,28)</f>
        <v>45440</v>
      </c>
      <c r="AH9" s="1058">
        <f>IF(DAY(EOMONTH(F9,0))&lt;29,"",DATE($M$2,$S$2,29))</f>
        <v>45441</v>
      </c>
      <c r="AI9" s="1058">
        <f>IF(DAY(EOMONTH(F9,0))&lt;30,"",DATE($M$2,$S$2,30))</f>
        <v>45442</v>
      </c>
      <c r="AJ9" s="1058">
        <f>IF(DAY(EOMONTH(F9,0))&lt;31,"",DATE($M$2,$S$2,31))</f>
        <v>45443</v>
      </c>
      <c r="AK9" s="3360"/>
      <c r="AL9" s="3327"/>
      <c r="AM9" s="1817"/>
      <c r="AN9" s="1817"/>
    </row>
    <row r="10" spans="1:40" ht="15" customHeight="1" x14ac:dyDescent="0.15">
      <c r="A10" s="3355"/>
      <c r="B10" s="3354"/>
      <c r="C10" s="2812"/>
      <c r="D10" s="3319"/>
      <c r="E10" s="3349"/>
      <c r="F10" s="1059">
        <f>DATE($M$2,$S$2,1)</f>
        <v>45413</v>
      </c>
      <c r="G10" s="1059">
        <f>DATE($M$2,$S$2,2)</f>
        <v>45414</v>
      </c>
      <c r="H10" s="1059">
        <f>DATE($M$2,$S$2,3)</f>
        <v>45415</v>
      </c>
      <c r="I10" s="1059">
        <f>DATE($M$2,$S$2,4)</f>
        <v>45416</v>
      </c>
      <c r="J10" s="1059">
        <f>DATE($M$2,$S$2,5)</f>
        <v>45417</v>
      </c>
      <c r="K10" s="1059">
        <f>DATE($M$2,$S$2,6)</f>
        <v>45418</v>
      </c>
      <c r="L10" s="1059">
        <f>DATE($M$2,$S$2,7)</f>
        <v>45419</v>
      </c>
      <c r="M10" s="1059">
        <f>DATE($M$2,$S$2,8)</f>
        <v>45420</v>
      </c>
      <c r="N10" s="1059">
        <f>DATE($M$2,$S$2,9)</f>
        <v>45421</v>
      </c>
      <c r="O10" s="1059">
        <f>DATE($M$2,$S$2,10)</f>
        <v>45422</v>
      </c>
      <c r="P10" s="1059">
        <f>DATE($M$2,$S$2,11)</f>
        <v>45423</v>
      </c>
      <c r="Q10" s="1059">
        <f>DATE($M$2,$S$2,12)</f>
        <v>45424</v>
      </c>
      <c r="R10" s="1059">
        <f>DATE($M$2,$S$2,13)</f>
        <v>45425</v>
      </c>
      <c r="S10" s="1059">
        <f>DATE($M$2,$S$2,14)</f>
        <v>45426</v>
      </c>
      <c r="T10" s="1059">
        <f>DATE($M$2,$S$2,15)</f>
        <v>45427</v>
      </c>
      <c r="U10" s="1059">
        <f>DATE($M$2,$S$2,16)</f>
        <v>45428</v>
      </c>
      <c r="V10" s="1059">
        <f>DATE($M$2,$S$2,17)</f>
        <v>45429</v>
      </c>
      <c r="W10" s="1059">
        <f>DATE($M$2,$S$2,18)</f>
        <v>45430</v>
      </c>
      <c r="X10" s="1059">
        <f>DATE($M$2,$S$2,19)</f>
        <v>45431</v>
      </c>
      <c r="Y10" s="1059">
        <f>DATE($M$2,$S$2,20)</f>
        <v>45432</v>
      </c>
      <c r="Z10" s="1059">
        <f>DATE($M$2,$S$2,21)</f>
        <v>45433</v>
      </c>
      <c r="AA10" s="1059">
        <f>DATE($M$2,$S$2,22)</f>
        <v>45434</v>
      </c>
      <c r="AB10" s="1059">
        <f>DATE($M$2,$S$2,23)</f>
        <v>45435</v>
      </c>
      <c r="AC10" s="1059">
        <f>DATE($M$2,$S$2,24)</f>
        <v>45436</v>
      </c>
      <c r="AD10" s="1059">
        <f>DATE($M$2,$S$2,25)</f>
        <v>45437</v>
      </c>
      <c r="AE10" s="1059">
        <f>DATE($M$2,$S$2,26)</f>
        <v>45438</v>
      </c>
      <c r="AF10" s="1059">
        <f>DATE($M$2,$S$2,27)</f>
        <v>45439</v>
      </c>
      <c r="AG10" s="1059">
        <f>DATE($M$2,$S$2,28)</f>
        <v>45440</v>
      </c>
      <c r="AH10" s="1059">
        <f>IF(DAY(EOMONTH(F10,0))&lt;29,"",DATE($M$2,$S$2,29))</f>
        <v>45441</v>
      </c>
      <c r="AI10" s="1059">
        <f>IF(DAY(EOMONTH(F10,0))&lt;30,"",DATE($M$2,$S$2,30))</f>
        <v>45442</v>
      </c>
      <c r="AJ10" s="1059">
        <f>IF(DAY(EOMONTH(F10,0))&lt;31,"",DATE($M$2,$S$2,31))</f>
        <v>45443</v>
      </c>
      <c r="AK10" s="3360"/>
      <c r="AL10" s="3327"/>
      <c r="AM10" s="1817"/>
      <c r="AN10" s="1817"/>
    </row>
    <row r="11" spans="1:40" ht="18" customHeight="1" x14ac:dyDescent="0.15">
      <c r="A11" s="1060">
        <v>1</v>
      </c>
      <c r="B11" s="1061" t="s">
        <v>1421</v>
      </c>
      <c r="C11" s="1062" t="s">
        <v>1422</v>
      </c>
      <c r="D11" s="1063"/>
      <c r="E11" s="1064" t="s">
        <v>1422</v>
      </c>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6">
        <f>+SUM(F11:AJ11)</f>
        <v>0</v>
      </c>
      <c r="AL11" s="1067">
        <f>IF($AK$3="４週",AK11/4,AK11/(DAY(EOMONTH($F$9,0))/7))</f>
        <v>0</v>
      </c>
      <c r="AM11" s="3348"/>
      <c r="AN11" s="3348"/>
    </row>
    <row r="12" spans="1:40" ht="18" customHeight="1" x14ac:dyDescent="0.15">
      <c r="A12" s="1060">
        <v>2</v>
      </c>
      <c r="B12" s="1061" t="s">
        <v>1423</v>
      </c>
      <c r="C12" s="1062" t="s">
        <v>1424</v>
      </c>
      <c r="D12" s="1063"/>
      <c r="E12" s="1064" t="s">
        <v>1424</v>
      </c>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6">
        <f t="shared" ref="AK12:AK31" si="0">+SUM(F12:AJ12)</f>
        <v>0</v>
      </c>
      <c r="AL12" s="1067">
        <f>IF($AK$3="４週",AK12/4,AK12/(DAY(EOMONTH($F$9,0))/7))</f>
        <v>0</v>
      </c>
      <c r="AM12" s="3348"/>
      <c r="AN12" s="3348"/>
    </row>
    <row r="13" spans="1:40" ht="18" customHeight="1" x14ac:dyDescent="0.15">
      <c r="A13" s="1060">
        <v>3</v>
      </c>
      <c r="B13" s="1068" t="s">
        <v>1425</v>
      </c>
      <c r="C13" s="1062" t="s">
        <v>1426</v>
      </c>
      <c r="D13" s="1063"/>
      <c r="E13" s="1064" t="s">
        <v>1426</v>
      </c>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6">
        <f t="shared" si="0"/>
        <v>0</v>
      </c>
      <c r="AL13" s="1067">
        <f>IF($AK$3="４週",AK13/4,AK13/(DAY(EOMONTH($F$9,0))/7))</f>
        <v>0</v>
      </c>
      <c r="AM13" s="3348"/>
      <c r="AN13" s="3348"/>
    </row>
    <row r="14" spans="1:40" ht="18" customHeight="1" x14ac:dyDescent="0.15">
      <c r="A14" s="1060">
        <v>4</v>
      </c>
      <c r="B14" s="1068" t="s">
        <v>1427</v>
      </c>
      <c r="C14" s="1062" t="s">
        <v>1422</v>
      </c>
      <c r="D14" s="1063"/>
      <c r="E14" s="1064" t="s">
        <v>1428</v>
      </c>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6">
        <f t="shared" si="0"/>
        <v>0</v>
      </c>
      <c r="AL14" s="1067">
        <f>IF($AK$3="４週",AK14/4,AK14/(DAY(EOMONTH($F$9,0))/7))</f>
        <v>0</v>
      </c>
      <c r="AM14" s="3348"/>
      <c r="AN14" s="3348"/>
    </row>
    <row r="15" spans="1:40" ht="18" customHeight="1" x14ac:dyDescent="0.15">
      <c r="A15" s="1060">
        <v>5</v>
      </c>
      <c r="B15" s="1068"/>
      <c r="C15" s="1062"/>
      <c r="D15" s="1063"/>
      <c r="E15" s="1064"/>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6">
        <f t="shared" si="0"/>
        <v>0</v>
      </c>
      <c r="AL15" s="1067">
        <f t="shared" ref="AL15:AL30" si="1">IF($AK$3="４週",AK15/4,AK15/(DAY(EOMONTH($F$9,0))/7))</f>
        <v>0</v>
      </c>
      <c r="AM15" s="3348"/>
      <c r="AN15" s="3348"/>
    </row>
    <row r="16" spans="1:40" ht="18" customHeight="1" x14ac:dyDescent="0.15">
      <c r="A16" s="1060">
        <v>6</v>
      </c>
      <c r="B16" s="1068"/>
      <c r="C16" s="1062"/>
      <c r="D16" s="1063"/>
      <c r="E16" s="1064"/>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6">
        <f t="shared" si="0"/>
        <v>0</v>
      </c>
      <c r="AL16" s="1067">
        <f t="shared" si="1"/>
        <v>0</v>
      </c>
      <c r="AM16" s="3348"/>
      <c r="AN16" s="3348"/>
    </row>
    <row r="17" spans="1:40" ht="18" customHeight="1" x14ac:dyDescent="0.15">
      <c r="A17" s="1060">
        <v>7</v>
      </c>
      <c r="B17" s="1068"/>
      <c r="C17" s="1062"/>
      <c r="D17" s="1063"/>
      <c r="E17" s="1064"/>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6">
        <f t="shared" si="0"/>
        <v>0</v>
      </c>
      <c r="AL17" s="1067">
        <f t="shared" si="1"/>
        <v>0</v>
      </c>
      <c r="AM17" s="3348"/>
      <c r="AN17" s="3348"/>
    </row>
    <row r="18" spans="1:40" ht="18" customHeight="1" x14ac:dyDescent="0.15">
      <c r="A18" s="1060">
        <v>8</v>
      </c>
      <c r="B18" s="1068"/>
      <c r="C18" s="1062"/>
      <c r="D18" s="1063"/>
      <c r="E18" s="1064"/>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6">
        <f t="shared" si="0"/>
        <v>0</v>
      </c>
      <c r="AL18" s="1067">
        <f t="shared" si="1"/>
        <v>0</v>
      </c>
      <c r="AM18" s="3348"/>
      <c r="AN18" s="3348"/>
    </row>
    <row r="19" spans="1:40" ht="18" customHeight="1" x14ac:dyDescent="0.15">
      <c r="A19" s="1060">
        <v>9</v>
      </c>
      <c r="B19" s="1068"/>
      <c r="C19" s="1062"/>
      <c r="D19" s="1063"/>
      <c r="E19" s="1064"/>
      <c r="F19" s="1065"/>
      <c r="G19" s="1065"/>
      <c r="H19" s="1065"/>
      <c r="I19" s="1065"/>
      <c r="J19" s="1065"/>
      <c r="K19" s="1065"/>
      <c r="L19" s="1065"/>
      <c r="M19" s="1065"/>
      <c r="N19" s="1065"/>
      <c r="O19" s="1065"/>
      <c r="P19" s="1065"/>
      <c r="Q19" s="1065"/>
      <c r="R19" s="1065"/>
      <c r="S19" s="1065"/>
      <c r="T19" s="1065"/>
      <c r="U19" s="1065"/>
      <c r="V19" s="1065"/>
      <c r="W19" s="1065"/>
      <c r="X19" s="1065"/>
      <c r="Y19" s="1065"/>
      <c r="Z19" s="1065"/>
      <c r="AA19" s="1065"/>
      <c r="AB19" s="1065"/>
      <c r="AC19" s="1065"/>
      <c r="AD19" s="1065"/>
      <c r="AE19" s="1065"/>
      <c r="AF19" s="1065"/>
      <c r="AG19" s="1065"/>
      <c r="AH19" s="1065"/>
      <c r="AI19" s="1065"/>
      <c r="AJ19" s="1065"/>
      <c r="AK19" s="1066">
        <f t="shared" si="0"/>
        <v>0</v>
      </c>
      <c r="AL19" s="1067">
        <f t="shared" si="1"/>
        <v>0</v>
      </c>
      <c r="AM19" s="3348"/>
      <c r="AN19" s="3348"/>
    </row>
    <row r="20" spans="1:40" ht="18" customHeight="1" x14ac:dyDescent="0.15">
      <c r="A20" s="1060">
        <v>10</v>
      </c>
      <c r="B20" s="1068"/>
      <c r="C20" s="1062"/>
      <c r="D20" s="1063"/>
      <c r="E20" s="1064"/>
      <c r="F20" s="1065"/>
      <c r="G20" s="1065"/>
      <c r="H20" s="1065"/>
      <c r="I20" s="1065"/>
      <c r="J20" s="1065"/>
      <c r="K20" s="1065"/>
      <c r="L20" s="1065"/>
      <c r="M20" s="1065"/>
      <c r="N20" s="1065"/>
      <c r="O20" s="1065"/>
      <c r="P20" s="1065"/>
      <c r="Q20" s="1065"/>
      <c r="R20" s="1065"/>
      <c r="S20" s="1065"/>
      <c r="T20" s="1065"/>
      <c r="U20" s="1065"/>
      <c r="V20" s="1065"/>
      <c r="W20" s="1065"/>
      <c r="X20" s="1065"/>
      <c r="Y20" s="1065"/>
      <c r="Z20" s="1065"/>
      <c r="AA20" s="1065"/>
      <c r="AB20" s="1065"/>
      <c r="AC20" s="1065"/>
      <c r="AD20" s="1065"/>
      <c r="AE20" s="1065"/>
      <c r="AF20" s="1065"/>
      <c r="AG20" s="1065"/>
      <c r="AH20" s="1065"/>
      <c r="AI20" s="1065"/>
      <c r="AJ20" s="1065"/>
      <c r="AK20" s="1066">
        <f t="shared" si="0"/>
        <v>0</v>
      </c>
      <c r="AL20" s="1067">
        <f t="shared" si="1"/>
        <v>0</v>
      </c>
      <c r="AM20" s="3348"/>
      <c r="AN20" s="3348"/>
    </row>
    <row r="21" spans="1:40" ht="18" customHeight="1" x14ac:dyDescent="0.15">
      <c r="A21" s="1060">
        <v>11</v>
      </c>
      <c r="B21" s="1068"/>
      <c r="C21" s="1062"/>
      <c r="D21" s="1063"/>
      <c r="E21" s="1064"/>
      <c r="F21" s="1065"/>
      <c r="G21" s="1065"/>
      <c r="H21" s="1065"/>
      <c r="I21" s="1065"/>
      <c r="J21" s="1065"/>
      <c r="K21" s="1065"/>
      <c r="L21" s="1065"/>
      <c r="M21" s="1065"/>
      <c r="N21" s="1065"/>
      <c r="O21" s="1065"/>
      <c r="P21" s="1065"/>
      <c r="Q21" s="1065"/>
      <c r="R21" s="1065"/>
      <c r="S21" s="1065"/>
      <c r="T21" s="1065"/>
      <c r="U21" s="1065"/>
      <c r="V21" s="1065"/>
      <c r="W21" s="1065"/>
      <c r="X21" s="1065"/>
      <c r="Y21" s="1065"/>
      <c r="Z21" s="1065"/>
      <c r="AA21" s="1065"/>
      <c r="AB21" s="1065"/>
      <c r="AC21" s="1065"/>
      <c r="AD21" s="1065"/>
      <c r="AE21" s="1065"/>
      <c r="AF21" s="1065"/>
      <c r="AG21" s="1065"/>
      <c r="AH21" s="1065"/>
      <c r="AI21" s="1065"/>
      <c r="AJ21" s="1065"/>
      <c r="AK21" s="1066">
        <f t="shared" si="0"/>
        <v>0</v>
      </c>
      <c r="AL21" s="1067">
        <f t="shared" si="1"/>
        <v>0</v>
      </c>
      <c r="AM21" s="3348"/>
      <c r="AN21" s="3348"/>
    </row>
    <row r="22" spans="1:40" ht="18" customHeight="1" x14ac:dyDescent="0.15">
      <c r="A22" s="1060">
        <v>12</v>
      </c>
      <c r="B22" s="1068"/>
      <c r="C22" s="1062"/>
      <c r="D22" s="1063"/>
      <c r="E22" s="1064"/>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65"/>
      <c r="AF22" s="1065"/>
      <c r="AG22" s="1065"/>
      <c r="AH22" s="1065"/>
      <c r="AI22" s="1065"/>
      <c r="AJ22" s="1065"/>
      <c r="AK22" s="1066">
        <f t="shared" si="0"/>
        <v>0</v>
      </c>
      <c r="AL22" s="1067">
        <f t="shared" si="1"/>
        <v>0</v>
      </c>
      <c r="AM22" s="3348"/>
      <c r="AN22" s="3348"/>
    </row>
    <row r="23" spans="1:40" ht="18" customHeight="1" x14ac:dyDescent="0.15">
      <c r="A23" s="1060">
        <v>13</v>
      </c>
      <c r="B23" s="1068"/>
      <c r="C23" s="1062"/>
      <c r="D23" s="1063"/>
      <c r="E23" s="1064"/>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6">
        <f t="shared" si="0"/>
        <v>0</v>
      </c>
      <c r="AL23" s="1067">
        <f t="shared" si="1"/>
        <v>0</v>
      </c>
      <c r="AM23" s="3348"/>
      <c r="AN23" s="3348"/>
    </row>
    <row r="24" spans="1:40" ht="18" customHeight="1" x14ac:dyDescent="0.15">
      <c r="A24" s="1060">
        <v>14</v>
      </c>
      <c r="B24" s="1068"/>
      <c r="C24" s="1062"/>
      <c r="D24" s="1063"/>
      <c r="E24" s="1064"/>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6">
        <f t="shared" si="0"/>
        <v>0</v>
      </c>
      <c r="AL24" s="1067">
        <f t="shared" si="1"/>
        <v>0</v>
      </c>
      <c r="AM24" s="3348"/>
      <c r="AN24" s="3348"/>
    </row>
    <row r="25" spans="1:40" ht="18" customHeight="1" x14ac:dyDescent="0.15">
      <c r="A25" s="1060">
        <v>15</v>
      </c>
      <c r="B25" s="1068"/>
      <c r="C25" s="1062"/>
      <c r="D25" s="1063"/>
      <c r="E25" s="1064"/>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6">
        <f t="shared" si="0"/>
        <v>0</v>
      </c>
      <c r="AL25" s="1067">
        <f t="shared" si="1"/>
        <v>0</v>
      </c>
      <c r="AM25" s="3348"/>
      <c r="AN25" s="3348"/>
    </row>
    <row r="26" spans="1:40" ht="18" customHeight="1" x14ac:dyDescent="0.15">
      <c r="A26" s="1060">
        <v>16</v>
      </c>
      <c r="B26" s="1068"/>
      <c r="C26" s="1062"/>
      <c r="D26" s="1063"/>
      <c r="E26" s="1064"/>
      <c r="F26" s="1065"/>
      <c r="G26" s="1065"/>
      <c r="H26" s="1065"/>
      <c r="I26" s="1065"/>
      <c r="J26" s="1065"/>
      <c r="K26" s="1065"/>
      <c r="L26" s="1065"/>
      <c r="M26" s="1065"/>
      <c r="N26" s="1065"/>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6">
        <f t="shared" si="0"/>
        <v>0</v>
      </c>
      <c r="AL26" s="1067">
        <f t="shared" si="1"/>
        <v>0</v>
      </c>
      <c r="AM26" s="3348"/>
      <c r="AN26" s="3348"/>
    </row>
    <row r="27" spans="1:40" ht="18" customHeight="1" x14ac:dyDescent="0.15">
      <c r="A27" s="1060">
        <v>17</v>
      </c>
      <c r="B27" s="1068"/>
      <c r="C27" s="1062"/>
      <c r="D27" s="1063"/>
      <c r="E27" s="1064"/>
      <c r="F27" s="1065"/>
      <c r="G27" s="1065"/>
      <c r="H27" s="1065"/>
      <c r="I27" s="1065"/>
      <c r="J27" s="1065"/>
      <c r="K27" s="1065"/>
      <c r="L27" s="1065"/>
      <c r="M27" s="1065"/>
      <c r="N27" s="1065"/>
      <c r="O27" s="1065"/>
      <c r="P27" s="1065"/>
      <c r="Q27" s="1065"/>
      <c r="R27" s="1065"/>
      <c r="S27" s="1065"/>
      <c r="T27" s="1065"/>
      <c r="U27" s="1065"/>
      <c r="V27" s="1065"/>
      <c r="W27" s="1065"/>
      <c r="X27" s="1065"/>
      <c r="Y27" s="1065"/>
      <c r="Z27" s="1065"/>
      <c r="AA27" s="1065"/>
      <c r="AB27" s="1065"/>
      <c r="AC27" s="1065"/>
      <c r="AD27" s="1065"/>
      <c r="AE27" s="1065"/>
      <c r="AF27" s="1065"/>
      <c r="AG27" s="1065"/>
      <c r="AH27" s="1065"/>
      <c r="AI27" s="1065"/>
      <c r="AJ27" s="1065"/>
      <c r="AK27" s="1066">
        <f t="shared" si="0"/>
        <v>0</v>
      </c>
      <c r="AL27" s="1067">
        <f t="shared" si="1"/>
        <v>0</v>
      </c>
      <c r="AM27" s="3348"/>
      <c r="AN27" s="3348"/>
    </row>
    <row r="28" spans="1:40" ht="18" customHeight="1" x14ac:dyDescent="0.15">
      <c r="A28" s="1060">
        <v>18</v>
      </c>
      <c r="B28" s="1068"/>
      <c r="C28" s="1062"/>
      <c r="D28" s="1063"/>
      <c r="E28" s="1064"/>
      <c r="F28" s="1065"/>
      <c r="G28" s="1065"/>
      <c r="H28" s="1065"/>
      <c r="I28" s="1065"/>
      <c r="J28" s="1065"/>
      <c r="K28" s="1065"/>
      <c r="L28" s="1065"/>
      <c r="M28" s="1065"/>
      <c r="N28" s="1065"/>
      <c r="O28" s="1065"/>
      <c r="P28" s="1065"/>
      <c r="Q28" s="1065"/>
      <c r="R28" s="1065"/>
      <c r="S28" s="1065"/>
      <c r="T28" s="1065"/>
      <c r="U28" s="1065"/>
      <c r="V28" s="1065"/>
      <c r="W28" s="1065"/>
      <c r="X28" s="1065"/>
      <c r="Y28" s="1065"/>
      <c r="Z28" s="1065"/>
      <c r="AA28" s="1065"/>
      <c r="AB28" s="1065"/>
      <c r="AC28" s="1065"/>
      <c r="AD28" s="1065"/>
      <c r="AE28" s="1065"/>
      <c r="AF28" s="1065"/>
      <c r="AG28" s="1065"/>
      <c r="AH28" s="1065"/>
      <c r="AI28" s="1065"/>
      <c r="AJ28" s="1065"/>
      <c r="AK28" s="1066">
        <f t="shared" si="0"/>
        <v>0</v>
      </c>
      <c r="AL28" s="1067">
        <f t="shared" si="1"/>
        <v>0</v>
      </c>
      <c r="AM28" s="3348"/>
      <c r="AN28" s="3348"/>
    </row>
    <row r="29" spans="1:40" ht="18" customHeight="1" x14ac:dyDescent="0.15">
      <c r="A29" s="1060">
        <v>19</v>
      </c>
      <c r="B29" s="1068"/>
      <c r="C29" s="1062"/>
      <c r="D29" s="1063"/>
      <c r="E29" s="1064"/>
      <c r="F29" s="1065"/>
      <c r="G29" s="1065"/>
      <c r="H29" s="1065"/>
      <c r="I29" s="1065"/>
      <c r="J29" s="1065"/>
      <c r="K29" s="1065"/>
      <c r="L29" s="1065"/>
      <c r="M29" s="1065"/>
      <c r="N29" s="1065"/>
      <c r="O29" s="1065"/>
      <c r="P29" s="1065"/>
      <c r="Q29" s="1065"/>
      <c r="R29" s="1065"/>
      <c r="S29" s="1065"/>
      <c r="T29" s="1065"/>
      <c r="U29" s="1065"/>
      <c r="V29" s="1065"/>
      <c r="W29" s="1065"/>
      <c r="X29" s="1065"/>
      <c r="Y29" s="1065"/>
      <c r="Z29" s="1065"/>
      <c r="AA29" s="1065"/>
      <c r="AB29" s="1065"/>
      <c r="AC29" s="1065"/>
      <c r="AD29" s="1065"/>
      <c r="AE29" s="1065"/>
      <c r="AF29" s="1065"/>
      <c r="AG29" s="1065"/>
      <c r="AH29" s="1065"/>
      <c r="AI29" s="1065"/>
      <c r="AJ29" s="1065"/>
      <c r="AK29" s="1066">
        <f t="shared" si="0"/>
        <v>0</v>
      </c>
      <c r="AL29" s="1067">
        <f t="shared" si="1"/>
        <v>0</v>
      </c>
      <c r="AM29" s="3348"/>
      <c r="AN29" s="3348"/>
    </row>
    <row r="30" spans="1:40" ht="18" customHeight="1" x14ac:dyDescent="0.15">
      <c r="A30" s="1060">
        <v>20</v>
      </c>
      <c r="B30" s="1068"/>
      <c r="C30" s="1062"/>
      <c r="D30" s="1063"/>
      <c r="E30" s="1064"/>
      <c r="F30" s="1065"/>
      <c r="G30" s="1065"/>
      <c r="H30" s="1065"/>
      <c r="I30" s="1065"/>
      <c r="J30" s="1065"/>
      <c r="K30" s="1065"/>
      <c r="L30" s="1065"/>
      <c r="M30" s="1065"/>
      <c r="N30" s="1065"/>
      <c r="O30" s="1065"/>
      <c r="P30" s="1065"/>
      <c r="Q30" s="1065"/>
      <c r="R30" s="1065"/>
      <c r="S30" s="1065"/>
      <c r="T30" s="1065"/>
      <c r="U30" s="1065"/>
      <c r="V30" s="1065"/>
      <c r="W30" s="1065"/>
      <c r="X30" s="1065"/>
      <c r="Y30" s="1065"/>
      <c r="Z30" s="1065"/>
      <c r="AA30" s="1065"/>
      <c r="AB30" s="1065"/>
      <c r="AC30" s="1065"/>
      <c r="AD30" s="1065"/>
      <c r="AE30" s="1065"/>
      <c r="AF30" s="1065"/>
      <c r="AG30" s="1065"/>
      <c r="AH30" s="1065"/>
      <c r="AI30" s="1065"/>
      <c r="AJ30" s="1065"/>
      <c r="AK30" s="1066">
        <f t="shared" si="0"/>
        <v>0</v>
      </c>
      <c r="AL30" s="1067">
        <f t="shared" si="1"/>
        <v>0</v>
      </c>
      <c r="AM30" s="3348"/>
      <c r="AN30" s="3348"/>
    </row>
    <row r="31" spans="1:40" ht="18" customHeight="1" x14ac:dyDescent="0.15">
      <c r="A31" s="3349" t="s">
        <v>75</v>
      </c>
      <c r="B31" s="3350"/>
      <c r="C31" s="3350"/>
      <c r="D31" s="3350"/>
      <c r="E31" s="3350"/>
      <c r="F31" s="1069">
        <f t="shared" ref="F31:AJ31" si="2">+SUM(F11:F30)</f>
        <v>0</v>
      </c>
      <c r="G31" s="1069">
        <f t="shared" si="2"/>
        <v>0</v>
      </c>
      <c r="H31" s="1069">
        <f t="shared" si="2"/>
        <v>0</v>
      </c>
      <c r="I31" s="1069">
        <f t="shared" si="2"/>
        <v>0</v>
      </c>
      <c r="J31" s="1069">
        <f t="shared" si="2"/>
        <v>0</v>
      </c>
      <c r="K31" s="1069">
        <f t="shared" si="2"/>
        <v>0</v>
      </c>
      <c r="L31" s="1069">
        <f t="shared" si="2"/>
        <v>0</v>
      </c>
      <c r="M31" s="1069">
        <f t="shared" si="2"/>
        <v>0</v>
      </c>
      <c r="N31" s="1069">
        <f t="shared" si="2"/>
        <v>0</v>
      </c>
      <c r="O31" s="1069">
        <f t="shared" si="2"/>
        <v>0</v>
      </c>
      <c r="P31" s="1069">
        <f t="shared" si="2"/>
        <v>0</v>
      </c>
      <c r="Q31" s="1069">
        <f t="shared" si="2"/>
        <v>0</v>
      </c>
      <c r="R31" s="1069">
        <f t="shared" si="2"/>
        <v>0</v>
      </c>
      <c r="S31" s="1069">
        <f t="shared" si="2"/>
        <v>0</v>
      </c>
      <c r="T31" s="1069">
        <f t="shared" si="2"/>
        <v>0</v>
      </c>
      <c r="U31" s="1069">
        <f t="shared" si="2"/>
        <v>0</v>
      </c>
      <c r="V31" s="1069">
        <f t="shared" si="2"/>
        <v>0</v>
      </c>
      <c r="W31" s="1069">
        <f t="shared" si="2"/>
        <v>0</v>
      </c>
      <c r="X31" s="1069">
        <f t="shared" si="2"/>
        <v>0</v>
      </c>
      <c r="Y31" s="1069">
        <f t="shared" si="2"/>
        <v>0</v>
      </c>
      <c r="Z31" s="1069">
        <f t="shared" si="2"/>
        <v>0</v>
      </c>
      <c r="AA31" s="1069">
        <f t="shared" si="2"/>
        <v>0</v>
      </c>
      <c r="AB31" s="1069">
        <f t="shared" si="2"/>
        <v>0</v>
      </c>
      <c r="AC31" s="1069">
        <f t="shared" si="2"/>
        <v>0</v>
      </c>
      <c r="AD31" s="1069">
        <f t="shared" si="2"/>
        <v>0</v>
      </c>
      <c r="AE31" s="1069">
        <f t="shared" si="2"/>
        <v>0</v>
      </c>
      <c r="AF31" s="1069">
        <f t="shared" si="2"/>
        <v>0</v>
      </c>
      <c r="AG31" s="1069">
        <f t="shared" si="2"/>
        <v>0</v>
      </c>
      <c r="AH31" s="1069">
        <f t="shared" si="2"/>
        <v>0</v>
      </c>
      <c r="AI31" s="1069">
        <f t="shared" si="2"/>
        <v>0</v>
      </c>
      <c r="AJ31" s="1069">
        <f t="shared" si="2"/>
        <v>0</v>
      </c>
      <c r="AK31" s="1066">
        <f t="shared" si="0"/>
        <v>0</v>
      </c>
      <c r="AL31" s="1067">
        <f>IF($AK$3="４週",AK31/4,AK31/(DAY(EOMONTH($F$9,0))/7))</f>
        <v>0</v>
      </c>
      <c r="AM31" s="3351"/>
      <c r="AN31" s="3351"/>
    </row>
    <row r="32" spans="1:40" ht="18" customHeight="1" x14ac:dyDescent="0.15">
      <c r="A32" s="3350" t="s">
        <v>1429</v>
      </c>
      <c r="B32" s="3350"/>
      <c r="C32" s="3350"/>
      <c r="D32" s="3350"/>
      <c r="E32" s="3352"/>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69"/>
      <c r="AL32" s="1071"/>
      <c r="AM32" s="3351"/>
      <c r="AN32" s="3351"/>
    </row>
    <row r="33" spans="1:43" ht="15" customHeight="1" x14ac:dyDescent="0.15">
      <c r="A33" s="1057"/>
      <c r="B33" s="1057"/>
      <c r="C33" s="1057"/>
      <c r="D33" s="1057"/>
      <c r="E33" s="105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1057"/>
      <c r="AL33" s="1057"/>
      <c r="AM33" s="532"/>
    </row>
    <row r="34" spans="1:43" ht="15" customHeight="1" x14ac:dyDescent="0.15">
      <c r="A34" s="1057"/>
      <c r="B34" s="1057"/>
      <c r="C34" s="1057"/>
      <c r="D34" s="1057"/>
      <c r="E34" s="105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1057"/>
      <c r="AL34" s="1057"/>
      <c r="AM34" s="532"/>
    </row>
    <row r="35" spans="1:43" ht="21" customHeight="1" x14ac:dyDescent="0.15">
      <c r="A35" s="1049" t="s">
        <v>1430</v>
      </c>
      <c r="B35" s="1057"/>
      <c r="C35" s="1057"/>
      <c r="D35" s="1057"/>
      <c r="E35" s="1057"/>
      <c r="F35" s="1057"/>
      <c r="G35" s="387"/>
      <c r="H35" s="387"/>
      <c r="I35" s="387"/>
      <c r="J35" s="387"/>
      <c r="K35" s="387"/>
      <c r="L35" s="387"/>
      <c r="M35" s="387"/>
      <c r="N35" s="387"/>
      <c r="O35" s="387"/>
      <c r="AM35" s="1057"/>
      <c r="AN35" s="532"/>
    </row>
    <row r="36" spans="1:43" ht="24.95" customHeight="1" x14ac:dyDescent="0.15">
      <c r="A36" s="3319"/>
      <c r="B36" s="3319"/>
      <c r="C36" s="3319"/>
      <c r="D36" s="1072">
        <v>4</v>
      </c>
      <c r="E36" s="1072">
        <v>5</v>
      </c>
      <c r="F36" s="3347">
        <v>6</v>
      </c>
      <c r="G36" s="3347"/>
      <c r="H36" s="3347"/>
      <c r="I36" s="3347">
        <v>7</v>
      </c>
      <c r="J36" s="3347"/>
      <c r="K36" s="3347"/>
      <c r="L36" s="3347">
        <v>8</v>
      </c>
      <c r="M36" s="3347"/>
      <c r="N36" s="3347"/>
      <c r="O36" s="3347">
        <v>9</v>
      </c>
      <c r="P36" s="3347"/>
      <c r="Q36" s="3347"/>
      <c r="R36" s="3347">
        <v>10</v>
      </c>
      <c r="S36" s="3347"/>
      <c r="T36" s="3347"/>
      <c r="U36" s="3347">
        <v>11</v>
      </c>
      <c r="V36" s="3347"/>
      <c r="W36" s="3347"/>
      <c r="X36" s="3347">
        <v>12</v>
      </c>
      <c r="Y36" s="3347"/>
      <c r="Z36" s="3347"/>
      <c r="AA36" s="3347">
        <v>1</v>
      </c>
      <c r="AB36" s="3347"/>
      <c r="AC36" s="3347"/>
      <c r="AD36" s="3347">
        <v>2</v>
      </c>
      <c r="AE36" s="3347"/>
      <c r="AF36" s="3347"/>
      <c r="AG36" s="3347">
        <v>3</v>
      </c>
      <c r="AH36" s="3347"/>
      <c r="AI36" s="3347"/>
      <c r="AJ36" s="3319" t="s">
        <v>313</v>
      </c>
      <c r="AK36" s="3319"/>
      <c r="AL36" s="1073" t="s">
        <v>1431</v>
      </c>
      <c r="AM36" s="3342" t="s">
        <v>1432</v>
      </c>
      <c r="AN36" s="3343"/>
      <c r="AO36" s="1074"/>
      <c r="AP36" s="1074"/>
      <c r="AQ36" s="1074"/>
    </row>
    <row r="37" spans="1:43" ht="21.95" customHeight="1" x14ac:dyDescent="0.15">
      <c r="A37" s="3335" t="s">
        <v>1433</v>
      </c>
      <c r="B37" s="3335"/>
      <c r="C37" s="3335"/>
      <c r="D37" s="1075">
        <f>SUM(D38,D39,D40,D41,D43,D45)</f>
        <v>1840</v>
      </c>
      <c r="E37" s="1075">
        <f>SUM(E38,E39,E40,E41,E43,E45)</f>
        <v>1726</v>
      </c>
      <c r="F37" s="3344">
        <f>SUM(F38,F39,F40,F41,F43,F45)</f>
        <v>1840</v>
      </c>
      <c r="G37" s="3345"/>
      <c r="H37" s="3346"/>
      <c r="I37" s="3344">
        <f>SUM(I38,I39,I40,I41,I43,I45)</f>
        <v>1932</v>
      </c>
      <c r="J37" s="3345">
        <f t="shared" ref="J37:AI37" si="3">SUM(J38,J39,J40,J41,J43,J45)</f>
        <v>0</v>
      </c>
      <c r="K37" s="3346">
        <f t="shared" si="3"/>
        <v>0</v>
      </c>
      <c r="L37" s="3344">
        <f>SUM(L38,L39,L40,L41,L43,L45)</f>
        <v>1932</v>
      </c>
      <c r="M37" s="3345"/>
      <c r="N37" s="3346"/>
      <c r="O37" s="3344">
        <f>SUM(O38,O39,O40,O41,O43,O45)</f>
        <v>1748</v>
      </c>
      <c r="P37" s="3345"/>
      <c r="Q37" s="3346"/>
      <c r="R37" s="3344">
        <f>SUM(R38,R39,R40,R41,R43,R45)</f>
        <v>1840</v>
      </c>
      <c r="S37" s="3345"/>
      <c r="T37" s="3346"/>
      <c r="U37" s="3344">
        <f>SUM(U38,U39,U40,U41,U43,U45)</f>
        <v>1840</v>
      </c>
      <c r="V37" s="3345">
        <f t="shared" si="3"/>
        <v>0</v>
      </c>
      <c r="W37" s="3346">
        <f t="shared" si="3"/>
        <v>0</v>
      </c>
      <c r="X37" s="3344">
        <f>SUM(X38,X39,X40,X41,X43,X45)</f>
        <v>1748</v>
      </c>
      <c r="Y37" s="3345">
        <f t="shared" si="3"/>
        <v>0</v>
      </c>
      <c r="Z37" s="3346">
        <f t="shared" si="3"/>
        <v>0</v>
      </c>
      <c r="AA37" s="3344">
        <f>SUM(AA38,AA39,AA40,AA41,AA43,AA45)</f>
        <v>1748</v>
      </c>
      <c r="AB37" s="3345">
        <f t="shared" si="3"/>
        <v>0</v>
      </c>
      <c r="AC37" s="3346">
        <f t="shared" si="3"/>
        <v>0</v>
      </c>
      <c r="AD37" s="3344">
        <f>SUM(AD38,AD39,AD40,AD41,AD43,AD45)</f>
        <v>1748</v>
      </c>
      <c r="AE37" s="3345">
        <f t="shared" si="3"/>
        <v>0</v>
      </c>
      <c r="AF37" s="3346">
        <f t="shared" si="3"/>
        <v>0</v>
      </c>
      <c r="AG37" s="3344">
        <f>SUM(AG38,AG39,AG40,AG41,AG43,AG45)</f>
        <v>1840</v>
      </c>
      <c r="AH37" s="3345">
        <f t="shared" si="3"/>
        <v>0</v>
      </c>
      <c r="AI37" s="3346">
        <f t="shared" si="3"/>
        <v>0</v>
      </c>
      <c r="AJ37" s="3315">
        <f>SUM(D37:AI37)</f>
        <v>21782</v>
      </c>
      <c r="AK37" s="3315"/>
      <c r="AL37" s="1076">
        <f>ROUNDUP(AJ37/AJ47,1)</f>
        <v>92</v>
      </c>
      <c r="AM37" s="3331"/>
      <c r="AN37" s="3332"/>
      <c r="AO37" s="1074"/>
      <c r="AP37" s="1074"/>
      <c r="AQ37" s="1074"/>
    </row>
    <row r="38" spans="1:43" ht="21.95" customHeight="1" x14ac:dyDescent="0.15">
      <c r="A38" s="3341" t="s">
        <v>1434</v>
      </c>
      <c r="B38" s="3339"/>
      <c r="C38" s="3340"/>
      <c r="D38" s="1065">
        <v>50</v>
      </c>
      <c r="E38" s="1065">
        <v>45</v>
      </c>
      <c r="F38" s="3330">
        <v>50</v>
      </c>
      <c r="G38" s="3330"/>
      <c r="H38" s="3330"/>
      <c r="I38" s="3330">
        <v>50</v>
      </c>
      <c r="J38" s="3330"/>
      <c r="K38" s="3330"/>
      <c r="L38" s="3330">
        <v>50</v>
      </c>
      <c r="M38" s="3330"/>
      <c r="N38" s="3330"/>
      <c r="O38" s="3330">
        <v>45</v>
      </c>
      <c r="P38" s="3330"/>
      <c r="Q38" s="3330"/>
      <c r="R38" s="3330">
        <v>50</v>
      </c>
      <c r="S38" s="3330"/>
      <c r="T38" s="3330"/>
      <c r="U38" s="3330">
        <v>50</v>
      </c>
      <c r="V38" s="3330"/>
      <c r="W38" s="3330"/>
      <c r="X38" s="3330">
        <v>45</v>
      </c>
      <c r="Y38" s="3330"/>
      <c r="Z38" s="3330"/>
      <c r="AA38" s="3330">
        <v>45</v>
      </c>
      <c r="AB38" s="3330"/>
      <c r="AC38" s="3330"/>
      <c r="AD38" s="3330">
        <v>45</v>
      </c>
      <c r="AE38" s="3330"/>
      <c r="AF38" s="3330"/>
      <c r="AG38" s="3330">
        <v>50</v>
      </c>
      <c r="AH38" s="3330"/>
      <c r="AI38" s="3330"/>
      <c r="AJ38" s="3315">
        <f>SUM(D38:AI38)</f>
        <v>575</v>
      </c>
      <c r="AK38" s="3315"/>
      <c r="AL38" s="1076">
        <f t="shared" ref="AL38:AL46" si="4">ROUNDUP(AJ38/$AJ$47,1)</f>
        <v>2.5</v>
      </c>
      <c r="AM38" s="3331"/>
      <c r="AN38" s="3332"/>
      <c r="AO38" s="1074"/>
      <c r="AP38" s="1074"/>
      <c r="AQ38" s="1074"/>
    </row>
    <row r="39" spans="1:43" ht="21.95" customHeight="1" x14ac:dyDescent="0.15">
      <c r="A39" s="3341" t="s">
        <v>1435</v>
      </c>
      <c r="B39" s="3339"/>
      <c r="C39" s="3340"/>
      <c r="D39" s="1065">
        <v>50</v>
      </c>
      <c r="E39" s="1065">
        <v>50</v>
      </c>
      <c r="F39" s="3330">
        <v>50</v>
      </c>
      <c r="G39" s="3330"/>
      <c r="H39" s="3330"/>
      <c r="I39" s="3330">
        <v>55</v>
      </c>
      <c r="J39" s="3330"/>
      <c r="K39" s="3330"/>
      <c r="L39" s="3330">
        <v>55</v>
      </c>
      <c r="M39" s="3330"/>
      <c r="N39" s="3330"/>
      <c r="O39" s="3330">
        <v>50</v>
      </c>
      <c r="P39" s="3330"/>
      <c r="Q39" s="3330"/>
      <c r="R39" s="3330">
        <v>50</v>
      </c>
      <c r="S39" s="3330"/>
      <c r="T39" s="3330"/>
      <c r="U39" s="3330">
        <v>50</v>
      </c>
      <c r="V39" s="3330"/>
      <c r="W39" s="3330"/>
      <c r="X39" s="3330">
        <v>50</v>
      </c>
      <c r="Y39" s="3330"/>
      <c r="Z39" s="3330"/>
      <c r="AA39" s="3330">
        <v>50</v>
      </c>
      <c r="AB39" s="3330"/>
      <c r="AC39" s="3330"/>
      <c r="AD39" s="3330">
        <v>50</v>
      </c>
      <c r="AE39" s="3330"/>
      <c r="AF39" s="3330"/>
      <c r="AG39" s="3330">
        <v>50</v>
      </c>
      <c r="AH39" s="3330"/>
      <c r="AI39" s="3330"/>
      <c r="AJ39" s="3315">
        <f>SUM(D39:AI39)</f>
        <v>610</v>
      </c>
      <c r="AK39" s="3315"/>
      <c r="AL39" s="1076">
        <f t="shared" si="4"/>
        <v>2.6</v>
      </c>
      <c r="AM39" s="3331"/>
      <c r="AN39" s="3332"/>
      <c r="AO39" s="1074"/>
      <c r="AP39" s="1074"/>
      <c r="AQ39" s="1074"/>
    </row>
    <row r="40" spans="1:43" ht="21.95" customHeight="1" x14ac:dyDescent="0.15">
      <c r="A40" s="3341" t="s">
        <v>1436</v>
      </c>
      <c r="B40" s="3339"/>
      <c r="C40" s="3340"/>
      <c r="D40" s="1065">
        <v>100</v>
      </c>
      <c r="E40" s="1065">
        <v>95</v>
      </c>
      <c r="F40" s="3330">
        <v>100</v>
      </c>
      <c r="G40" s="3330"/>
      <c r="H40" s="3330"/>
      <c r="I40" s="3330">
        <v>105</v>
      </c>
      <c r="J40" s="3330"/>
      <c r="K40" s="3330"/>
      <c r="L40" s="3330">
        <v>105</v>
      </c>
      <c r="M40" s="3330"/>
      <c r="N40" s="3330"/>
      <c r="O40" s="3330">
        <v>95</v>
      </c>
      <c r="P40" s="3330"/>
      <c r="Q40" s="3330"/>
      <c r="R40" s="3330">
        <v>100</v>
      </c>
      <c r="S40" s="3330"/>
      <c r="T40" s="3330"/>
      <c r="U40" s="3330">
        <v>100</v>
      </c>
      <c r="V40" s="3330"/>
      <c r="W40" s="3330"/>
      <c r="X40" s="3330">
        <v>95</v>
      </c>
      <c r="Y40" s="3330"/>
      <c r="Z40" s="3330"/>
      <c r="AA40" s="3330">
        <v>95</v>
      </c>
      <c r="AB40" s="3330"/>
      <c r="AC40" s="3330"/>
      <c r="AD40" s="3330">
        <v>95</v>
      </c>
      <c r="AE40" s="3330"/>
      <c r="AF40" s="3330"/>
      <c r="AG40" s="3330">
        <v>100</v>
      </c>
      <c r="AH40" s="3330"/>
      <c r="AI40" s="3330"/>
      <c r="AJ40" s="3315">
        <f>SUM(D40:AI40)</f>
        <v>1185</v>
      </c>
      <c r="AK40" s="3315"/>
      <c r="AL40" s="1076">
        <f t="shared" si="4"/>
        <v>5</v>
      </c>
      <c r="AM40" s="3331"/>
      <c r="AN40" s="3332"/>
      <c r="AO40" s="1074"/>
      <c r="AP40" s="1074"/>
      <c r="AQ40" s="1074"/>
    </row>
    <row r="41" spans="1:43" ht="21.95" customHeight="1" x14ac:dyDescent="0.15">
      <c r="A41" s="3338" t="s">
        <v>1437</v>
      </c>
      <c r="B41" s="3339"/>
      <c r="C41" s="3340"/>
      <c r="D41" s="1065">
        <v>100</v>
      </c>
      <c r="E41" s="1065">
        <v>95</v>
      </c>
      <c r="F41" s="3330">
        <v>100</v>
      </c>
      <c r="G41" s="3330"/>
      <c r="H41" s="3330"/>
      <c r="I41" s="3330">
        <v>105</v>
      </c>
      <c r="J41" s="3330"/>
      <c r="K41" s="3330"/>
      <c r="L41" s="3330">
        <v>105</v>
      </c>
      <c r="M41" s="3330"/>
      <c r="N41" s="3330"/>
      <c r="O41" s="3330">
        <v>95</v>
      </c>
      <c r="P41" s="3330"/>
      <c r="Q41" s="3330"/>
      <c r="R41" s="3330">
        <v>100</v>
      </c>
      <c r="S41" s="3330"/>
      <c r="T41" s="3330"/>
      <c r="U41" s="3330">
        <v>100</v>
      </c>
      <c r="V41" s="3330"/>
      <c r="W41" s="3330"/>
      <c r="X41" s="3330">
        <v>95</v>
      </c>
      <c r="Y41" s="3330"/>
      <c r="Z41" s="3330"/>
      <c r="AA41" s="3330">
        <v>95</v>
      </c>
      <c r="AB41" s="3330"/>
      <c r="AC41" s="3330"/>
      <c r="AD41" s="3330">
        <v>95</v>
      </c>
      <c r="AE41" s="3330"/>
      <c r="AF41" s="3330"/>
      <c r="AG41" s="3330">
        <v>100</v>
      </c>
      <c r="AH41" s="3330"/>
      <c r="AI41" s="3330"/>
      <c r="AJ41" s="3315">
        <f t="shared" ref="AJ41:AJ45" si="5">SUM(D41:AI41)</f>
        <v>1185</v>
      </c>
      <c r="AK41" s="3315"/>
      <c r="AL41" s="1076">
        <f t="shared" si="4"/>
        <v>5</v>
      </c>
      <c r="AM41" s="3331"/>
      <c r="AN41" s="3332"/>
      <c r="AO41" s="1074"/>
      <c r="AP41" s="1074"/>
      <c r="AQ41" s="1074"/>
    </row>
    <row r="42" spans="1:43" s="1079" customFormat="1" ht="21.95" customHeight="1" x14ac:dyDescent="0.15">
      <c r="A42" s="1077"/>
      <c r="B42" s="3336" t="s">
        <v>1438</v>
      </c>
      <c r="C42" s="3337"/>
      <c r="D42" s="1065">
        <v>100</v>
      </c>
      <c r="E42" s="1065">
        <v>95</v>
      </c>
      <c r="F42" s="3330">
        <v>100</v>
      </c>
      <c r="G42" s="3330"/>
      <c r="H42" s="3330"/>
      <c r="I42" s="3330">
        <v>105</v>
      </c>
      <c r="J42" s="3330"/>
      <c r="K42" s="3330"/>
      <c r="L42" s="3330">
        <v>105</v>
      </c>
      <c r="M42" s="3330"/>
      <c r="N42" s="3330"/>
      <c r="O42" s="3330">
        <v>95</v>
      </c>
      <c r="P42" s="3330"/>
      <c r="Q42" s="3330"/>
      <c r="R42" s="3330">
        <v>100</v>
      </c>
      <c r="S42" s="3330"/>
      <c r="T42" s="3330"/>
      <c r="U42" s="3330">
        <v>100</v>
      </c>
      <c r="V42" s="3330"/>
      <c r="W42" s="3330"/>
      <c r="X42" s="3330">
        <v>95</v>
      </c>
      <c r="Y42" s="3330"/>
      <c r="Z42" s="3330"/>
      <c r="AA42" s="3330">
        <v>95</v>
      </c>
      <c r="AB42" s="3330"/>
      <c r="AC42" s="3330"/>
      <c r="AD42" s="3330">
        <v>95</v>
      </c>
      <c r="AE42" s="3330"/>
      <c r="AF42" s="3330"/>
      <c r="AG42" s="3330">
        <v>100</v>
      </c>
      <c r="AH42" s="3330"/>
      <c r="AI42" s="3330"/>
      <c r="AJ42" s="3315">
        <f>SUM(D42:AI42)</f>
        <v>1185</v>
      </c>
      <c r="AK42" s="3315"/>
      <c r="AL42" s="1076">
        <f t="shared" si="4"/>
        <v>5</v>
      </c>
      <c r="AM42" s="3333">
        <f>ROUNDUP($AJ$42/$AJ$47,1)</f>
        <v>5</v>
      </c>
      <c r="AN42" s="3334"/>
      <c r="AO42" s="1078"/>
      <c r="AP42" s="1078"/>
      <c r="AQ42" s="1078"/>
    </row>
    <row r="43" spans="1:43" ht="21.95" customHeight="1" x14ac:dyDescent="0.15">
      <c r="A43" s="3338" t="s">
        <v>1439</v>
      </c>
      <c r="B43" s="3339"/>
      <c r="C43" s="3340"/>
      <c r="D43" s="1065">
        <v>140</v>
      </c>
      <c r="E43" s="1065">
        <v>131</v>
      </c>
      <c r="F43" s="3330">
        <v>140</v>
      </c>
      <c r="G43" s="3330"/>
      <c r="H43" s="3330"/>
      <c r="I43" s="3330">
        <v>147</v>
      </c>
      <c r="J43" s="3330"/>
      <c r="K43" s="3330"/>
      <c r="L43" s="3330">
        <v>147</v>
      </c>
      <c r="M43" s="3330"/>
      <c r="N43" s="3330"/>
      <c r="O43" s="3330">
        <v>133</v>
      </c>
      <c r="P43" s="3330"/>
      <c r="Q43" s="3330"/>
      <c r="R43" s="3330">
        <v>140</v>
      </c>
      <c r="S43" s="3330"/>
      <c r="T43" s="3330"/>
      <c r="U43" s="3330">
        <v>140</v>
      </c>
      <c r="V43" s="3330"/>
      <c r="W43" s="3330"/>
      <c r="X43" s="3330">
        <v>133</v>
      </c>
      <c r="Y43" s="3330"/>
      <c r="Z43" s="3330"/>
      <c r="AA43" s="3330">
        <v>133</v>
      </c>
      <c r="AB43" s="3330"/>
      <c r="AC43" s="3330"/>
      <c r="AD43" s="3330">
        <v>133</v>
      </c>
      <c r="AE43" s="3330"/>
      <c r="AF43" s="3330"/>
      <c r="AG43" s="3330">
        <v>140</v>
      </c>
      <c r="AH43" s="3330"/>
      <c r="AI43" s="3330"/>
      <c r="AJ43" s="3315">
        <f t="shared" si="5"/>
        <v>1657</v>
      </c>
      <c r="AK43" s="3315"/>
      <c r="AL43" s="1076">
        <f t="shared" si="4"/>
        <v>7</v>
      </c>
      <c r="AM43" s="3331"/>
      <c r="AN43" s="3332"/>
      <c r="AO43" s="1074"/>
      <c r="AP43" s="1074"/>
      <c r="AQ43" s="1074"/>
    </row>
    <row r="44" spans="1:43" s="1079" customFormat="1" ht="21.95" customHeight="1" x14ac:dyDescent="0.15">
      <c r="A44" s="1080"/>
      <c r="B44" s="3336" t="s">
        <v>1440</v>
      </c>
      <c r="C44" s="3337"/>
      <c r="D44" s="1065">
        <v>140</v>
      </c>
      <c r="E44" s="1065">
        <v>131</v>
      </c>
      <c r="F44" s="3330">
        <v>140</v>
      </c>
      <c r="G44" s="3330"/>
      <c r="H44" s="3330"/>
      <c r="I44" s="3330">
        <v>147</v>
      </c>
      <c r="J44" s="3330"/>
      <c r="K44" s="3330"/>
      <c r="L44" s="3330">
        <v>147</v>
      </c>
      <c r="M44" s="3330"/>
      <c r="N44" s="3330"/>
      <c r="O44" s="3330">
        <v>133</v>
      </c>
      <c r="P44" s="3330"/>
      <c r="Q44" s="3330"/>
      <c r="R44" s="3330">
        <v>140</v>
      </c>
      <c r="S44" s="3330"/>
      <c r="T44" s="3330"/>
      <c r="U44" s="3330">
        <v>140</v>
      </c>
      <c r="V44" s="3330"/>
      <c r="W44" s="3330"/>
      <c r="X44" s="3330">
        <v>133</v>
      </c>
      <c r="Y44" s="3330"/>
      <c r="Z44" s="3330"/>
      <c r="AA44" s="3330">
        <v>133</v>
      </c>
      <c r="AB44" s="3330"/>
      <c r="AC44" s="3330"/>
      <c r="AD44" s="3330">
        <v>133</v>
      </c>
      <c r="AE44" s="3330"/>
      <c r="AF44" s="3330"/>
      <c r="AG44" s="3330">
        <v>140</v>
      </c>
      <c r="AH44" s="3330"/>
      <c r="AI44" s="3330"/>
      <c r="AJ44" s="3315">
        <f>SUM(D44:AI44)</f>
        <v>1657</v>
      </c>
      <c r="AK44" s="3315"/>
      <c r="AL44" s="1076">
        <f t="shared" si="4"/>
        <v>7</v>
      </c>
      <c r="AM44" s="3333">
        <f>ROUNDUP($AJ$44/$AJ$47,1)</f>
        <v>7</v>
      </c>
      <c r="AN44" s="3334"/>
      <c r="AO44" s="1078"/>
      <c r="AP44" s="1078"/>
      <c r="AQ44" s="1078"/>
    </row>
    <row r="45" spans="1:43" ht="21.95" customHeight="1" x14ac:dyDescent="0.15">
      <c r="A45" s="3338" t="s">
        <v>1441</v>
      </c>
      <c r="B45" s="3339"/>
      <c r="C45" s="3340"/>
      <c r="D45" s="1065">
        <v>1400</v>
      </c>
      <c r="E45" s="1065">
        <v>1310</v>
      </c>
      <c r="F45" s="3330">
        <v>1400</v>
      </c>
      <c r="G45" s="3330"/>
      <c r="H45" s="3330"/>
      <c r="I45" s="3330">
        <v>1470</v>
      </c>
      <c r="J45" s="3330"/>
      <c r="K45" s="3330"/>
      <c r="L45" s="3330">
        <v>1470</v>
      </c>
      <c r="M45" s="3330"/>
      <c r="N45" s="3330"/>
      <c r="O45" s="3330">
        <v>1330</v>
      </c>
      <c r="P45" s="3330"/>
      <c r="Q45" s="3330"/>
      <c r="R45" s="3330">
        <v>1400</v>
      </c>
      <c r="S45" s="3330"/>
      <c r="T45" s="3330"/>
      <c r="U45" s="3330">
        <v>1400</v>
      </c>
      <c r="V45" s="3330"/>
      <c r="W45" s="3330"/>
      <c r="X45" s="3330">
        <v>1330</v>
      </c>
      <c r="Y45" s="3330"/>
      <c r="Z45" s="3330"/>
      <c r="AA45" s="3330">
        <v>1330</v>
      </c>
      <c r="AB45" s="3330"/>
      <c r="AC45" s="3330"/>
      <c r="AD45" s="3330">
        <v>1330</v>
      </c>
      <c r="AE45" s="3330"/>
      <c r="AF45" s="3330"/>
      <c r="AG45" s="3330">
        <v>1400</v>
      </c>
      <c r="AH45" s="3330"/>
      <c r="AI45" s="3330"/>
      <c r="AJ45" s="3315">
        <f t="shared" si="5"/>
        <v>16570</v>
      </c>
      <c r="AK45" s="3315"/>
      <c r="AL45" s="1076">
        <f t="shared" si="4"/>
        <v>70</v>
      </c>
      <c r="AM45" s="3331"/>
      <c r="AN45" s="3332"/>
      <c r="AO45" s="1074"/>
      <c r="AP45" s="1074"/>
      <c r="AQ45" s="1074"/>
    </row>
    <row r="46" spans="1:43" s="1079" customFormat="1" ht="21.95" customHeight="1" x14ac:dyDescent="0.15">
      <c r="A46" s="1077"/>
      <c r="B46" s="3336" t="s">
        <v>1438</v>
      </c>
      <c r="C46" s="3337"/>
      <c r="D46" s="1065">
        <v>1400</v>
      </c>
      <c r="E46" s="1065">
        <v>1310</v>
      </c>
      <c r="F46" s="3330">
        <v>1400</v>
      </c>
      <c r="G46" s="3330"/>
      <c r="H46" s="3330"/>
      <c r="I46" s="3330">
        <v>1470</v>
      </c>
      <c r="J46" s="3330"/>
      <c r="K46" s="3330"/>
      <c r="L46" s="3330">
        <v>1470</v>
      </c>
      <c r="M46" s="3330"/>
      <c r="N46" s="3330"/>
      <c r="O46" s="3330">
        <v>1330</v>
      </c>
      <c r="P46" s="3330"/>
      <c r="Q46" s="3330"/>
      <c r="R46" s="3330">
        <v>1400</v>
      </c>
      <c r="S46" s="3330"/>
      <c r="T46" s="3330"/>
      <c r="U46" s="3330">
        <v>1400</v>
      </c>
      <c r="V46" s="3330"/>
      <c r="W46" s="3330"/>
      <c r="X46" s="3330">
        <v>1330</v>
      </c>
      <c r="Y46" s="3330"/>
      <c r="Z46" s="3330"/>
      <c r="AA46" s="3330">
        <v>1330</v>
      </c>
      <c r="AB46" s="3330"/>
      <c r="AC46" s="3330"/>
      <c r="AD46" s="3330">
        <v>1330</v>
      </c>
      <c r="AE46" s="3330"/>
      <c r="AF46" s="3330"/>
      <c r="AG46" s="3330">
        <v>1400</v>
      </c>
      <c r="AH46" s="3330"/>
      <c r="AI46" s="3330"/>
      <c r="AJ46" s="3315">
        <f>SUM(D46:AI46)</f>
        <v>16570</v>
      </c>
      <c r="AK46" s="3315"/>
      <c r="AL46" s="1076">
        <f t="shared" si="4"/>
        <v>70</v>
      </c>
      <c r="AM46" s="3333">
        <f>ROUNDUP($AJ$46/$AJ$47,1)</f>
        <v>70</v>
      </c>
      <c r="AN46" s="3334"/>
      <c r="AO46" s="1078"/>
      <c r="AP46" s="1078"/>
      <c r="AQ46" s="1078"/>
    </row>
    <row r="47" spans="1:43" ht="21.95" customHeight="1" x14ac:dyDescent="0.15">
      <c r="A47" s="3335" t="s">
        <v>1442</v>
      </c>
      <c r="B47" s="3335"/>
      <c r="C47" s="3335"/>
      <c r="D47" s="1065">
        <v>20</v>
      </c>
      <c r="E47" s="1065">
        <v>19</v>
      </c>
      <c r="F47" s="3330">
        <v>20</v>
      </c>
      <c r="G47" s="3330"/>
      <c r="H47" s="3330"/>
      <c r="I47" s="3330">
        <v>21</v>
      </c>
      <c r="J47" s="3330"/>
      <c r="K47" s="3330"/>
      <c r="L47" s="3330">
        <v>21</v>
      </c>
      <c r="M47" s="3330"/>
      <c r="N47" s="3330"/>
      <c r="O47" s="3330">
        <v>19</v>
      </c>
      <c r="P47" s="3330"/>
      <c r="Q47" s="3330"/>
      <c r="R47" s="3330">
        <v>20</v>
      </c>
      <c r="S47" s="3330"/>
      <c r="T47" s="3330"/>
      <c r="U47" s="3330">
        <v>20</v>
      </c>
      <c r="V47" s="3330"/>
      <c r="W47" s="3330"/>
      <c r="X47" s="3330">
        <v>19</v>
      </c>
      <c r="Y47" s="3330"/>
      <c r="Z47" s="3330"/>
      <c r="AA47" s="3330">
        <v>19</v>
      </c>
      <c r="AB47" s="3330"/>
      <c r="AC47" s="3330"/>
      <c r="AD47" s="3330">
        <v>19</v>
      </c>
      <c r="AE47" s="3330"/>
      <c r="AF47" s="3330"/>
      <c r="AG47" s="3330">
        <v>20</v>
      </c>
      <c r="AH47" s="3330"/>
      <c r="AI47" s="3330"/>
      <c r="AJ47" s="3315">
        <f>+SUM(D47:AI47)</f>
        <v>237</v>
      </c>
      <c r="AK47" s="3315"/>
      <c r="AL47" s="1081"/>
      <c r="AM47" s="3331"/>
      <c r="AN47" s="3332"/>
      <c r="AO47" s="1074"/>
      <c r="AP47" s="1074"/>
      <c r="AQ47" s="1074"/>
    </row>
    <row r="48" spans="1:43" ht="5.0999999999999996" customHeight="1" x14ac:dyDescent="0.15">
      <c r="A48" s="1082"/>
      <c r="B48" s="1082"/>
      <c r="C48" s="1082"/>
      <c r="D48" s="1074"/>
      <c r="E48" s="1074"/>
      <c r="F48" s="1074"/>
      <c r="G48" s="1074"/>
      <c r="H48" s="1074"/>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1083"/>
      <c r="AK48" s="387"/>
      <c r="AL48" s="1057"/>
      <c r="AM48" s="1057"/>
      <c r="AN48" s="532"/>
    </row>
    <row r="49" spans="1:40" ht="18" customHeight="1" x14ac:dyDescent="0.15">
      <c r="A49" s="1049" t="s">
        <v>1443</v>
      </c>
      <c r="B49" s="387"/>
      <c r="D49" s="387"/>
      <c r="E49" s="387"/>
      <c r="F49" s="387"/>
      <c r="G49" s="387"/>
      <c r="H49" s="387"/>
      <c r="I49" s="387"/>
      <c r="J49" s="387"/>
      <c r="K49" s="387"/>
      <c r="L49" s="387"/>
      <c r="M49" s="387"/>
      <c r="N49" s="387"/>
      <c r="O49" s="387"/>
      <c r="P49" s="387"/>
      <c r="Q49" s="387"/>
      <c r="R49" s="387"/>
      <c r="S49" s="387"/>
      <c r="T49" s="387"/>
      <c r="U49" s="387"/>
      <c r="V49" s="387"/>
      <c r="W49" s="1057"/>
      <c r="X49" s="387"/>
      <c r="Y49" s="387"/>
      <c r="Z49" s="387"/>
      <c r="AA49" s="387"/>
      <c r="AB49" s="387"/>
      <c r="AC49" s="387"/>
      <c r="AD49" s="387"/>
      <c r="AE49" s="387"/>
      <c r="AF49" s="387"/>
      <c r="AG49" s="387"/>
      <c r="AH49" s="387"/>
      <c r="AI49" s="387"/>
      <c r="AJ49" s="1083"/>
      <c r="AK49" s="387"/>
      <c r="AL49" s="1057"/>
      <c r="AM49" s="1057"/>
      <c r="AN49" s="532"/>
    </row>
    <row r="50" spans="1:40" ht="45" customHeight="1" x14ac:dyDescent="0.15">
      <c r="A50" s="3319" t="s">
        <v>1444</v>
      </c>
      <c r="B50" s="3319"/>
      <c r="C50" s="3319" t="s">
        <v>1423</v>
      </c>
      <c r="D50" s="3319"/>
      <c r="E50" s="3327" t="s">
        <v>1425</v>
      </c>
      <c r="F50" s="3327"/>
      <c r="G50" s="3327"/>
      <c r="H50" s="3327"/>
      <c r="I50" s="3316" t="s">
        <v>1445</v>
      </c>
      <c r="J50" s="3317"/>
      <c r="K50" s="3317"/>
      <c r="L50" s="3317"/>
      <c r="M50" s="3317"/>
      <c r="N50" s="3318"/>
      <c r="O50" s="1074"/>
      <c r="Q50" s="1074"/>
      <c r="R50" s="1074"/>
      <c r="S50" s="1074"/>
      <c r="T50" s="1074"/>
      <c r="U50" s="1074"/>
      <c r="W50" s="1057"/>
      <c r="X50" s="387"/>
      <c r="Y50" s="387"/>
      <c r="Z50" s="387"/>
      <c r="AA50" s="387"/>
      <c r="AB50" s="387"/>
      <c r="AC50" s="387"/>
      <c r="AD50" s="387"/>
      <c r="AE50" s="387"/>
      <c r="AF50" s="387"/>
      <c r="AG50" s="387"/>
      <c r="AH50" s="387"/>
      <c r="AI50" s="387"/>
      <c r="AJ50" s="1083"/>
      <c r="AK50" s="387"/>
      <c r="AL50" s="1057"/>
      <c r="AM50" s="1057"/>
      <c r="AN50" s="532"/>
    </row>
    <row r="51" spans="1:40" ht="18" customHeight="1" x14ac:dyDescent="0.15">
      <c r="A51" s="3327" t="s">
        <v>1446</v>
      </c>
      <c r="B51" s="3327"/>
      <c r="C51" s="3328">
        <f>ROUNDDOWN(IF(AL37&lt;=30,1,1+ROUNDUP((AL37-30)/30,0)),1)</f>
        <v>4</v>
      </c>
      <c r="D51" s="3328"/>
      <c r="E51" s="3328">
        <f>ROUNDDOWN(AL37/6,1)</f>
        <v>15.3</v>
      </c>
      <c r="F51" s="3328"/>
      <c r="G51" s="3328"/>
      <c r="H51" s="3328"/>
      <c r="I51" s="3329">
        <f>ROUNDDOWN($AL$40/9,1)+ROUNDDOWN(($AL$41-$AM$42)/6,1)+ROUNDDOWN($AM$42/12,1)+ROUNDDOWN(($AL$43-$AM$44)/4,1)+ROUNDDOWN($AM$44/8,1)+ROUNDDOWN(($AL$45-$AM$46)/2.5,1)+ROUNDDOWN($AM$46/5,1)</f>
        <v>15.7</v>
      </c>
      <c r="J51" s="3329"/>
      <c r="K51" s="3329"/>
      <c r="L51" s="3329"/>
      <c r="M51" s="3329"/>
      <c r="N51" s="3329"/>
      <c r="O51" s="1074"/>
      <c r="Q51" s="1074"/>
      <c r="R51" s="1074"/>
      <c r="S51" s="1074"/>
      <c r="T51" s="1074"/>
      <c r="U51" s="1074"/>
      <c r="W51" s="1057"/>
      <c r="X51" s="387"/>
      <c r="Y51" s="387"/>
      <c r="Z51" s="387"/>
      <c r="AA51" s="387"/>
      <c r="AB51" s="387"/>
      <c r="AC51" s="387"/>
      <c r="AD51" s="387"/>
      <c r="AE51" s="387"/>
      <c r="AF51" s="387"/>
      <c r="AG51" s="387"/>
      <c r="AH51" s="387"/>
      <c r="AI51" s="387"/>
      <c r="AJ51" s="1083"/>
      <c r="AK51" s="387"/>
      <c r="AL51" s="1057"/>
      <c r="AM51" s="1057"/>
      <c r="AN51" s="532"/>
    </row>
    <row r="52" spans="1:40" ht="5.0999999999999996" customHeight="1" x14ac:dyDescent="0.15">
      <c r="A52" s="1082"/>
      <c r="B52" s="1082"/>
      <c r="C52" s="1082"/>
      <c r="D52" s="1082"/>
      <c r="E52" s="1082"/>
      <c r="F52" s="1082"/>
      <c r="G52" s="1082"/>
      <c r="H52" s="1082"/>
      <c r="I52" s="1082"/>
      <c r="J52" s="387"/>
      <c r="K52" s="387"/>
      <c r="L52" s="387"/>
      <c r="M52" s="1083"/>
      <c r="N52" s="387"/>
      <c r="O52" s="387"/>
      <c r="P52" s="387"/>
      <c r="Q52" s="1074"/>
      <c r="W52" s="1057"/>
      <c r="X52" s="387"/>
      <c r="Y52" s="387"/>
      <c r="Z52" s="387"/>
      <c r="AA52" s="387"/>
      <c r="AB52" s="387"/>
      <c r="AC52" s="387"/>
      <c r="AD52" s="387"/>
      <c r="AE52" s="387"/>
      <c r="AF52" s="387"/>
      <c r="AG52" s="387"/>
      <c r="AH52" s="387"/>
      <c r="AI52" s="387"/>
      <c r="AJ52" s="1083"/>
      <c r="AK52" s="387"/>
      <c r="AL52" s="1057"/>
      <c r="AM52" s="1057"/>
      <c r="AN52" s="532"/>
    </row>
    <row r="53" spans="1:40" ht="21" customHeight="1" x14ac:dyDescent="0.15">
      <c r="A53" s="1049" t="s">
        <v>1447</v>
      </c>
      <c r="B53" s="3"/>
      <c r="C53" s="1052"/>
      <c r="D53" s="1052"/>
      <c r="E53" s="1052"/>
      <c r="F53" s="1052"/>
      <c r="G53" s="532"/>
      <c r="H53" s="532"/>
      <c r="I53" s="532"/>
      <c r="J53" s="532"/>
      <c r="K53" s="532"/>
      <c r="L53" s="532"/>
      <c r="M53" s="532"/>
      <c r="N53" s="532"/>
      <c r="O53" s="532"/>
      <c r="P53" s="532"/>
      <c r="Q53" s="532"/>
      <c r="R53" s="532"/>
      <c r="S53" s="532"/>
      <c r="T53" s="532"/>
      <c r="U53" s="532"/>
      <c r="V53" s="532"/>
      <c r="W53" s="532"/>
      <c r="X53" s="532"/>
      <c r="Y53" s="532"/>
      <c r="Z53" s="532"/>
      <c r="AA53" s="532"/>
      <c r="AB53" s="532"/>
      <c r="AC53" s="532"/>
      <c r="AD53" s="532"/>
      <c r="AE53" s="532"/>
      <c r="AF53" s="532"/>
      <c r="AG53" s="532"/>
      <c r="AH53" s="532"/>
      <c r="AI53" s="532"/>
      <c r="AJ53" s="532"/>
      <c r="AK53" s="532"/>
      <c r="AL53" s="1052"/>
      <c r="AM53" s="1052"/>
      <c r="AN53" s="532"/>
    </row>
    <row r="54" spans="1:40" ht="24.95" customHeight="1" x14ac:dyDescent="0.15">
      <c r="A54" s="532"/>
      <c r="B54" s="1057"/>
      <c r="C54" s="3316" t="str">
        <f>IF(VLOOKUP($AK$1,[6]選択肢!$A$1:$J$32,C59,FALSE)=0,"-",VLOOKUP($AK$1,[6]選択肢!$A$1:$J$32,C59,FALSE))</f>
        <v>管理者</v>
      </c>
      <c r="D54" s="3317"/>
      <c r="E54" s="3325" t="str">
        <f>IF(VLOOKUP($AK$1,[6]選択肢!$A$1:$J$32,E59,FALSE)=0,"-",VLOOKUP($AK$1,[6]選択肢!$A$1:$J$32,E59,FALSE))</f>
        <v>サービス管理責任者</v>
      </c>
      <c r="F54" s="3325"/>
      <c r="G54" s="3325"/>
      <c r="H54" s="3325"/>
      <c r="I54" s="3316" t="str">
        <f>IF(VLOOKUP($AK$1,[6]選択肢!$A$1:$J$32,I59,FALSE)=0,"-",VLOOKUP($AK$1,[6]選択肢!$A$1:$J$32,I59,FALSE))</f>
        <v>世話人</v>
      </c>
      <c r="J54" s="3317"/>
      <c r="K54" s="3317"/>
      <c r="L54" s="3317"/>
      <c r="M54" s="3317"/>
      <c r="N54" s="3318"/>
      <c r="O54" s="3316" t="str">
        <f>IF(VLOOKUP($AK$1,[6]選択肢!$A$1:$J$32,O59,FALSE)=0,"-",VLOOKUP($AK$1,[6]選択肢!$A$1:$J$32,O59,FALSE))</f>
        <v>生活支援員</v>
      </c>
      <c r="P54" s="3317"/>
      <c r="Q54" s="3317"/>
      <c r="R54" s="3317"/>
      <c r="S54" s="3317"/>
      <c r="T54" s="3318"/>
      <c r="U54" s="3316" t="str">
        <f>IF(VLOOKUP($AK$1,[6]選択肢!$A$1:$J$32,U59,FALSE)=0,"-",VLOOKUP($AK$1,[6]選択肢!$A$1:$J$32,U59,FALSE))</f>
        <v>-</v>
      </c>
      <c r="V54" s="3317"/>
      <c r="W54" s="3317"/>
      <c r="X54" s="3317"/>
      <c r="Y54" s="3317"/>
      <c r="Z54" s="3318"/>
      <c r="AA54" s="3316" t="str">
        <f>IF(VLOOKUP($AK$1,[6]選択肢!$A$1:$J$32,AA59,FALSE)=0,"-",VLOOKUP($AK$1,[6]選択肢!$A$1:$J$32,AA59,FALSE))</f>
        <v>-</v>
      </c>
      <c r="AB54" s="3317"/>
      <c r="AC54" s="3317"/>
      <c r="AD54" s="3317"/>
      <c r="AE54" s="3317"/>
      <c r="AF54" s="3318"/>
      <c r="AG54" s="3325" t="str">
        <f>IF(VLOOKUP($AK$1,[6]選択肢!$A$1:$J$32,AG59,FALSE)=0,"-",VLOOKUP($AK$1,[6]選択肢!$A$1:$J$32,AG59,FALSE))</f>
        <v>-</v>
      </c>
      <c r="AH54" s="3325"/>
      <c r="AI54" s="3325"/>
      <c r="AJ54" s="3325"/>
      <c r="AK54" s="3325"/>
      <c r="AL54" s="3325" t="str">
        <f>IF(VLOOKUP($AK$1,[6]選択肢!$A$1:$J$32,AL59,FALSE)=0,"-",VLOOKUP($AK$1,[6]選択肢!$A$1:$J$32,AL59,FALSE))</f>
        <v>-</v>
      </c>
      <c r="AM54" s="3325"/>
      <c r="AN54" s="532"/>
    </row>
    <row r="55" spans="1:40" ht="18" customHeight="1" x14ac:dyDescent="0.15">
      <c r="A55" s="532"/>
      <c r="B55" s="1057"/>
      <c r="C55" s="1084" t="s">
        <v>1448</v>
      </c>
      <c r="D55" s="1084" t="s">
        <v>1449</v>
      </c>
      <c r="E55" s="1085" t="s">
        <v>1448</v>
      </c>
      <c r="F55" s="3326" t="s">
        <v>1449</v>
      </c>
      <c r="G55" s="3326"/>
      <c r="H55" s="3326"/>
      <c r="I55" s="3322" t="s">
        <v>1448</v>
      </c>
      <c r="J55" s="3323"/>
      <c r="K55" s="3324"/>
      <c r="L55" s="3322" t="s">
        <v>1449</v>
      </c>
      <c r="M55" s="3323"/>
      <c r="N55" s="3324"/>
      <c r="O55" s="3322" t="s">
        <v>1448</v>
      </c>
      <c r="P55" s="3323"/>
      <c r="Q55" s="3324"/>
      <c r="R55" s="3322" t="s">
        <v>1449</v>
      </c>
      <c r="S55" s="3323"/>
      <c r="T55" s="3324"/>
      <c r="U55" s="3322" t="s">
        <v>1448</v>
      </c>
      <c r="V55" s="3323"/>
      <c r="W55" s="3324"/>
      <c r="X55" s="3322" t="s">
        <v>1449</v>
      </c>
      <c r="Y55" s="3323"/>
      <c r="Z55" s="3324"/>
      <c r="AA55" s="3322" t="s">
        <v>1448</v>
      </c>
      <c r="AB55" s="3323"/>
      <c r="AC55" s="3324"/>
      <c r="AD55" s="3322" t="s">
        <v>1449</v>
      </c>
      <c r="AE55" s="3323"/>
      <c r="AF55" s="3324"/>
      <c r="AG55" s="3322" t="s">
        <v>1448</v>
      </c>
      <c r="AH55" s="3323"/>
      <c r="AI55" s="3324"/>
      <c r="AJ55" s="3322" t="s">
        <v>1449</v>
      </c>
      <c r="AK55" s="3324"/>
      <c r="AL55" s="1085" t="s">
        <v>40</v>
      </c>
      <c r="AM55" s="1085" t="s">
        <v>41</v>
      </c>
      <c r="AN55" s="532"/>
    </row>
    <row r="56" spans="1:40" ht="18" customHeight="1" x14ac:dyDescent="0.15">
      <c r="A56" s="532"/>
      <c r="B56" s="1086" t="s">
        <v>169</v>
      </c>
      <c r="C56" s="1085">
        <f>COUNTIFS($B$11:$B$30,C$54,$C$11:$C$30,"A",$E$11:$E$30,"*")</f>
        <v>1</v>
      </c>
      <c r="D56" s="1085">
        <f>COUNTIFS($B$11:$B$30,C$54,$C$11:$C$30,"B",$E$11:$E$30,"*")</f>
        <v>0</v>
      </c>
      <c r="E56" s="1085">
        <f>COUNTIFS($B$11:$B$30,E$54,$C$11:$C$30,"A",$E$11:$E$30,"*")</f>
        <v>0</v>
      </c>
      <c r="F56" s="3322">
        <f>COUNTIFS($B$11:$B$30,E$54,$C$11:$C$30,"B",$E$11:$E$30,"*")</f>
        <v>1</v>
      </c>
      <c r="G56" s="3323"/>
      <c r="H56" s="3324"/>
      <c r="I56" s="3322">
        <f>COUNTIFS($B$11:$B$30,I$54,$C$11:$C$30,"A",$E$11:$E$30,"*")</f>
        <v>0</v>
      </c>
      <c r="J56" s="3323"/>
      <c r="K56" s="3324"/>
      <c r="L56" s="3322">
        <f>COUNTIFS($B$11:$B$30,I$54,$C$11:$C$30,"B",$E$11:$E$30,"*")</f>
        <v>0</v>
      </c>
      <c r="M56" s="3323"/>
      <c r="N56" s="3324"/>
      <c r="O56" s="3322">
        <f>COUNTIFS($B$11:$B$30,O$54,$C$11:$C$30,"A",$E$11:$E$30,"*")</f>
        <v>1</v>
      </c>
      <c r="P56" s="3323"/>
      <c r="Q56" s="3324"/>
      <c r="R56" s="3322">
        <f>COUNTIFS($B$11:$B$30,O$54,$C$11:$C$30,"B",$E$11:$E$30,"*")</f>
        <v>0</v>
      </c>
      <c r="S56" s="3323"/>
      <c r="T56" s="3324"/>
      <c r="U56" s="3322">
        <f>COUNTIFS($B$11:$B$30,U$54,$C$11:$C$30,"A",$E$11:$E$30,"*")</f>
        <v>0</v>
      </c>
      <c r="V56" s="3323"/>
      <c r="W56" s="3324"/>
      <c r="X56" s="3322">
        <f>COUNTIFS($B$11:$B$30,U$54,$C$11:$C$30,"B",$E$11:$E$30,"*")</f>
        <v>0</v>
      </c>
      <c r="Y56" s="3323"/>
      <c r="Z56" s="3324"/>
      <c r="AA56" s="3322">
        <f>COUNTIFS($B$11:$B$30,AA$54,$C$11:$C$30,"A",$E$11:$E$30,"*")</f>
        <v>0</v>
      </c>
      <c r="AB56" s="3323"/>
      <c r="AC56" s="3324"/>
      <c r="AD56" s="3322">
        <f>COUNTIFS($B$11:$B$30,AA$54,$C$11:$C$30,"B",$E$11:$E$30,"*")</f>
        <v>0</v>
      </c>
      <c r="AE56" s="3323"/>
      <c r="AF56" s="3324"/>
      <c r="AG56" s="3322">
        <f>COUNTIFS($B$11:$B$30,AG$54,$C$11:$C$30,"A",$E$11:$E$30,"*")</f>
        <v>0</v>
      </c>
      <c r="AH56" s="3323"/>
      <c r="AI56" s="3324"/>
      <c r="AJ56" s="3322">
        <f>COUNTIFS($B$11:$B$30,AG$54,$C$11:$C$30,"B",$E$11:$E$30,"*")</f>
        <v>0</v>
      </c>
      <c r="AK56" s="3324"/>
      <c r="AL56" s="1085">
        <f>COUNTIFS($B$11:$B$30,AL$54,$C$11:$C$30,"A",$E$11:$E$30,"*")</f>
        <v>0</v>
      </c>
      <c r="AM56" s="1085">
        <f>COUNTIFS($B$11:$B$30,AL$54,$C$11:$C$30,"B",$E$11:$E$30,"*")</f>
        <v>0</v>
      </c>
      <c r="AN56" s="532"/>
    </row>
    <row r="57" spans="1:40" ht="18" customHeight="1" x14ac:dyDescent="0.15">
      <c r="A57" s="532"/>
      <c r="B57" s="1073" t="s">
        <v>170</v>
      </c>
      <c r="C57" s="1087"/>
      <c r="D57" s="1087"/>
      <c r="E57" s="1085">
        <f>COUNTIFS($B$11:$B$30,E$54,$C$11:$C$30,"C",$E$11:$E$30,"*")</f>
        <v>0</v>
      </c>
      <c r="F57" s="3322">
        <f>COUNTIFS($B$11:$B$30,E$54,$C$11:$C$30,"D",$E$11:$E$30,"*")</f>
        <v>0</v>
      </c>
      <c r="G57" s="3323"/>
      <c r="H57" s="3324"/>
      <c r="I57" s="3322">
        <f>COUNTIFS($B$11:$B$30,I$54,$C$11:$C$30,"C",$E$11:$E$30,"*")</f>
        <v>1</v>
      </c>
      <c r="J57" s="3323"/>
      <c r="K57" s="3324"/>
      <c r="L57" s="3322">
        <f>COUNTIFS($B$11:$B$30,I$54,$C$11:$C$30,"D",$E$11:$E$30,"*")</f>
        <v>0</v>
      </c>
      <c r="M57" s="3323"/>
      <c r="N57" s="3324"/>
      <c r="O57" s="3322">
        <f>COUNTIFS($B$11:$B$30,O$54,$C$11:$C$30,"C",$E$11:$E$30,"*")</f>
        <v>0</v>
      </c>
      <c r="P57" s="3323"/>
      <c r="Q57" s="3324"/>
      <c r="R57" s="3322">
        <f>COUNTIFS($B$11:$B$30,O$54,$C$11:$C$30,"D",$E$11:$E$30,"*")</f>
        <v>0</v>
      </c>
      <c r="S57" s="3323"/>
      <c r="T57" s="3324"/>
      <c r="U57" s="3322">
        <f>COUNTIFS($B$11:$B$30,U$54,$C$11:$C$30,"C",$E$11:$E$30,"*")</f>
        <v>0</v>
      </c>
      <c r="V57" s="3323"/>
      <c r="W57" s="3324"/>
      <c r="X57" s="3322">
        <f>COUNTIFS($B$11:$B$30,U$54,$C$11:$C$30,"D",$E$11:$E$30,"*")</f>
        <v>0</v>
      </c>
      <c r="Y57" s="3323"/>
      <c r="Z57" s="3324"/>
      <c r="AA57" s="3322">
        <f>COUNTIFS($B$11:$B$30,AA$54,$C$11:$C$30,"C",$E$11:$E$30,"*")</f>
        <v>0</v>
      </c>
      <c r="AB57" s="3323"/>
      <c r="AC57" s="3324"/>
      <c r="AD57" s="3322">
        <f>COUNTIFS($B$11:$B$30,AA$54,$C$11:$C$30,"D",$E$11:$E$30,"*")</f>
        <v>0</v>
      </c>
      <c r="AE57" s="3323"/>
      <c r="AF57" s="3324"/>
      <c r="AG57" s="3322">
        <f>COUNTIFS($B$11:$B$30,AG$54,$C$11:$C$30,"C",$E$11:$E$30,"*")</f>
        <v>0</v>
      </c>
      <c r="AH57" s="3323"/>
      <c r="AI57" s="3324"/>
      <c r="AJ57" s="3322">
        <f>COUNTIFS($B$11:$B$30,AG$54,$C$11:$C$30,"D",$E$11:$E$30,"*")</f>
        <v>0</v>
      </c>
      <c r="AK57" s="3324"/>
      <c r="AL57" s="1085">
        <f>COUNTIFS($B$11:$B$30,AL$54,$C$11:$C$30,"C",$E$11:$E$30,"*")</f>
        <v>0</v>
      </c>
      <c r="AM57" s="1085">
        <f>COUNTIFS($B$11:$B$30,AL$54,$C$11:$C$30,"D",$E$11:$E$30,"*")</f>
        <v>0</v>
      </c>
      <c r="AN57" s="532"/>
    </row>
    <row r="58" spans="1:40" ht="24.95" customHeight="1" x14ac:dyDescent="0.15">
      <c r="A58" s="532"/>
      <c r="B58" s="1073" t="s">
        <v>1450</v>
      </c>
      <c r="C58" s="3320"/>
      <c r="D58" s="3321"/>
      <c r="E58" s="3316">
        <f>IF($AK$3="４週",SUMIFS($AK$11:$AK$30,$B$11:$B$30,E54)/4/$AH$5,IF($AK$3="歴月",SUMIFS($AK$11:$AK$30,$B$11:$B$30,E54)/$AL$5,"記載する期間を選択してください"))</f>
        <v>0</v>
      </c>
      <c r="F58" s="3317"/>
      <c r="G58" s="3317"/>
      <c r="H58" s="3318"/>
      <c r="I58" s="3316">
        <f>IF($AK$3="４週",SUMIFS($AK$11:$AK$30,$B$11:$B$30,I54)/4/$AH$5,IF($AK$3="歴月",SUMIFS($AK$11:$AK$30,$B$11:$B$30,I54)/$AL$5,"記載する期間を選択してください"))</f>
        <v>0</v>
      </c>
      <c r="J58" s="3317"/>
      <c r="K58" s="3317"/>
      <c r="L58" s="3317"/>
      <c r="M58" s="3317"/>
      <c r="N58" s="3318"/>
      <c r="O58" s="3316">
        <f>IF($AK$3="４週",SUMIFS($AK$11:$AK$30,$B$11:$B$30,O54)/4/$AH$5,IF($AK$3="歴月",SUMIFS($AK$11:$AK$30,$B$11:$B$30,O54)/$AL$5,"記載する期間を選択してください"))</f>
        <v>0</v>
      </c>
      <c r="P58" s="3317"/>
      <c r="Q58" s="3317"/>
      <c r="R58" s="3317"/>
      <c r="S58" s="3317"/>
      <c r="T58" s="3318"/>
      <c r="U58" s="3316">
        <f>IF($AK$3="４週",SUMIFS($AK$11:$AK$30,$B$11:$B$30,U54)/4/$AH$5,IF($AK$3="歴月",SUMIFS($AK$11:$AK$30,$B$11:$B$30,U54)/$AL$5,"記載する期間を選択してください"))</f>
        <v>0</v>
      </c>
      <c r="V58" s="3317"/>
      <c r="W58" s="3317"/>
      <c r="X58" s="3317"/>
      <c r="Y58" s="3317"/>
      <c r="Z58" s="3318"/>
      <c r="AA58" s="3316">
        <f>IF($AK$3="４週",SUMIFS($AK$11:$AK$30,$B$11:$B$30,AA54)/4/$AH$5,IF($AK$3="歴月",SUMIFS($AK$11:$AK$30,$B$11:$B$30,AA54)/$AL$5,"記載する期間を選択してください"))</f>
        <v>0</v>
      </c>
      <c r="AB58" s="3317"/>
      <c r="AC58" s="3317"/>
      <c r="AD58" s="3317"/>
      <c r="AE58" s="3317"/>
      <c r="AF58" s="3318"/>
      <c r="AG58" s="3316">
        <f>IF($AK$3="４週",SUMIFS($AK$11:$AK$30,$B$11:$B$30,AG54)/4/$AH$5,IF($AK$3="歴月",SUMIFS($AK$11:$AK$30,$B$11:$B$30,AG54)/$AL$5,"記載する期間を選択してください"))</f>
        <v>0</v>
      </c>
      <c r="AH58" s="3317"/>
      <c r="AI58" s="3317"/>
      <c r="AJ58" s="3317"/>
      <c r="AK58" s="3318"/>
      <c r="AL58" s="3316">
        <f>IF($AK$3="４週",SUMIFS($AK$11:$AK$30,$B$11:$B$30,AL54)/4/$AH$5,IF($AK$3="歴月",SUMIFS($AK$11:$AK$30,$B$11:$B$30,AL54)/$AL$5,"記載する期間を選択してください"))</f>
        <v>0</v>
      </c>
      <c r="AM58" s="3318"/>
      <c r="AN58" s="532"/>
    </row>
    <row r="59" spans="1:40" ht="5.0999999999999996" customHeight="1" x14ac:dyDescent="0.15">
      <c r="A59" s="532"/>
      <c r="B59" s="3"/>
      <c r="C59" s="1088">
        <v>2</v>
      </c>
      <c r="D59" s="1088"/>
      <c r="E59" s="1088">
        <v>3</v>
      </c>
      <c r="F59" s="1088"/>
      <c r="G59" s="1088"/>
      <c r="H59" s="1088"/>
      <c r="I59" s="1088">
        <v>4</v>
      </c>
      <c r="J59" s="1088"/>
      <c r="K59" s="1088"/>
      <c r="L59" s="1088"/>
      <c r="M59" s="1088"/>
      <c r="N59" s="1088"/>
      <c r="O59" s="1088">
        <v>5</v>
      </c>
      <c r="P59" s="1088"/>
      <c r="Q59" s="1088"/>
      <c r="R59" s="1088"/>
      <c r="S59" s="1088"/>
      <c r="T59" s="1088"/>
      <c r="U59" s="1088">
        <v>6</v>
      </c>
      <c r="V59" s="1088"/>
      <c r="W59" s="1088"/>
      <c r="X59" s="1088"/>
      <c r="Y59" s="1088"/>
      <c r="Z59" s="1088"/>
      <c r="AA59" s="1088">
        <v>7</v>
      </c>
      <c r="AB59" s="1088"/>
      <c r="AC59" s="1088"/>
      <c r="AD59" s="1088"/>
      <c r="AE59" s="1088"/>
      <c r="AF59" s="1088"/>
      <c r="AG59" s="1088">
        <v>8</v>
      </c>
      <c r="AH59" s="1088"/>
      <c r="AI59" s="1088"/>
      <c r="AJ59" s="1088"/>
      <c r="AK59" s="1088"/>
      <c r="AL59" s="1088">
        <v>9</v>
      </c>
      <c r="AM59" s="1089"/>
      <c r="AN59" s="532"/>
    </row>
    <row r="60" spans="1:40" ht="15" customHeight="1" x14ac:dyDescent="0.15">
      <c r="A60" s="387" t="s">
        <v>1451</v>
      </c>
      <c r="B60" s="1090"/>
      <c r="C60" s="1091"/>
      <c r="D60" s="1091"/>
      <c r="E60" s="1091"/>
      <c r="F60" s="1092"/>
      <c r="G60" s="1091"/>
      <c r="H60" s="1088"/>
      <c r="I60" s="1088"/>
      <c r="J60" s="1088"/>
      <c r="K60" s="1088"/>
      <c r="L60" s="1088"/>
      <c r="M60" s="1088"/>
      <c r="N60" s="1088"/>
      <c r="O60" s="1088"/>
      <c r="P60" s="1088"/>
      <c r="Q60" s="1088"/>
      <c r="R60" s="1088">
        <v>6</v>
      </c>
      <c r="S60" s="1088"/>
      <c r="T60" s="1088"/>
      <c r="U60" s="1088"/>
      <c r="V60" s="1088"/>
      <c r="W60" s="1088"/>
      <c r="X60" s="1088">
        <v>7</v>
      </c>
      <c r="Y60" s="1088"/>
      <c r="Z60" s="1088"/>
      <c r="AA60" s="1088"/>
      <c r="AB60" s="1088"/>
      <c r="AC60" s="1088"/>
      <c r="AD60" s="1088">
        <v>8</v>
      </c>
      <c r="AE60" s="1088"/>
      <c r="AF60" s="1088"/>
      <c r="AG60" s="1093"/>
      <c r="AH60" s="1093"/>
      <c r="AI60" s="1093"/>
      <c r="AJ60" s="1093">
        <v>9</v>
      </c>
      <c r="AK60" s="1094"/>
      <c r="AL60" s="1094"/>
      <c r="AM60" s="532"/>
    </row>
    <row r="61" spans="1:40" s="387" customFormat="1" ht="15" customHeight="1" x14ac:dyDescent="0.15">
      <c r="A61" s="387" t="s">
        <v>1452</v>
      </c>
      <c r="B61" s="1082"/>
      <c r="C61" s="1082"/>
      <c r="D61" s="1082"/>
      <c r="E61" s="1082"/>
      <c r="F61" s="1082"/>
      <c r="G61" s="1082"/>
      <c r="H61" s="1049"/>
      <c r="I61" s="1049"/>
      <c r="J61" s="1049"/>
      <c r="K61" s="1049"/>
      <c r="L61" s="1049"/>
      <c r="M61" s="1049"/>
      <c r="N61" s="1049"/>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row>
    <row r="62" spans="1:40" s="387" customFormat="1" ht="15" customHeight="1" x14ac:dyDescent="0.15">
      <c r="A62" s="387" t="s">
        <v>1453</v>
      </c>
      <c r="B62" s="1082"/>
      <c r="C62" s="1082"/>
      <c r="D62" s="1082"/>
      <c r="E62" s="1082"/>
      <c r="F62" s="1082"/>
      <c r="G62" s="1082"/>
      <c r="H62" s="1049"/>
      <c r="I62" s="1049"/>
      <c r="J62" s="1049"/>
      <c r="K62" s="1049"/>
      <c r="L62" s="1049"/>
      <c r="M62" s="1049"/>
      <c r="N62" s="1049"/>
      <c r="O62" s="1049"/>
      <c r="P62" s="1049"/>
      <c r="Q62" s="1049"/>
      <c r="R62" s="1049"/>
      <c r="S62" s="1049"/>
      <c r="T62" s="1049"/>
      <c r="U62" s="1049"/>
      <c r="V62" s="1049"/>
      <c r="W62" s="1049"/>
      <c r="X62" s="1049"/>
      <c r="Y62" s="1049"/>
      <c r="Z62" s="1049"/>
      <c r="AA62" s="1049"/>
      <c r="AB62" s="1049"/>
      <c r="AC62" s="1049"/>
      <c r="AD62" s="1049"/>
      <c r="AE62" s="1049"/>
      <c r="AF62" s="1049"/>
      <c r="AG62" s="1049"/>
      <c r="AH62" s="1049"/>
      <c r="AI62" s="1049"/>
      <c r="AJ62" s="1049"/>
      <c r="AK62" s="1049"/>
      <c r="AL62" s="1049"/>
      <c r="AM62" s="1049"/>
    </row>
    <row r="63" spans="1:40" s="387" customFormat="1" ht="15" customHeight="1" x14ac:dyDescent="0.15">
      <c r="A63" s="387" t="s">
        <v>1454</v>
      </c>
      <c r="B63" s="1082"/>
      <c r="C63" s="1082"/>
      <c r="D63" s="1082"/>
      <c r="E63" s="1082"/>
      <c r="F63" s="1082"/>
      <c r="G63" s="1082"/>
      <c r="H63" s="1049"/>
      <c r="I63" s="1049"/>
      <c r="J63" s="1049"/>
      <c r="K63" s="1049"/>
      <c r="L63" s="1049"/>
      <c r="M63" s="1049"/>
      <c r="N63" s="1049"/>
      <c r="O63" s="1049"/>
      <c r="P63" s="1049"/>
      <c r="Q63" s="1049"/>
      <c r="R63" s="1049"/>
      <c r="S63" s="1049"/>
      <c r="T63" s="1049"/>
      <c r="U63" s="1049"/>
      <c r="V63" s="1049"/>
      <c r="W63" s="1049"/>
      <c r="X63" s="1049"/>
      <c r="Y63" s="1049"/>
      <c r="Z63" s="1049"/>
      <c r="AA63" s="1049"/>
      <c r="AB63" s="1049"/>
      <c r="AC63" s="1049"/>
      <c r="AD63" s="1049"/>
      <c r="AE63" s="1049"/>
      <c r="AF63" s="1049"/>
      <c r="AG63" s="1049"/>
      <c r="AH63" s="1049"/>
      <c r="AI63" s="1049"/>
      <c r="AJ63" s="1049"/>
      <c r="AK63" s="1049"/>
      <c r="AL63" s="1049"/>
      <c r="AM63" s="1049"/>
    </row>
    <row r="64" spans="1:40" s="387" customFormat="1" ht="15" customHeight="1" x14ac:dyDescent="0.15">
      <c r="A64" s="387" t="s">
        <v>1455</v>
      </c>
      <c r="B64" s="1082"/>
      <c r="C64" s="1082"/>
      <c r="D64" s="1082"/>
      <c r="E64" s="1082"/>
      <c r="F64" s="1082"/>
      <c r="G64" s="1082"/>
      <c r="H64" s="1049"/>
      <c r="I64" s="1049"/>
      <c r="J64" s="1049"/>
      <c r="K64" s="1049"/>
      <c r="L64" s="1049"/>
      <c r="M64" s="1049"/>
      <c r="N64" s="1049"/>
      <c r="O64" s="1049"/>
      <c r="P64" s="1049"/>
      <c r="Q64" s="1049"/>
      <c r="R64" s="1049"/>
      <c r="S64" s="1049"/>
      <c r="T64" s="1049"/>
      <c r="U64" s="1049"/>
      <c r="V64" s="1049"/>
      <c r="W64" s="1049"/>
      <c r="X64" s="1049"/>
      <c r="Y64" s="1049"/>
      <c r="Z64" s="1049"/>
      <c r="AA64" s="1049"/>
      <c r="AB64" s="1049"/>
      <c r="AC64" s="1049"/>
      <c r="AD64" s="1049"/>
      <c r="AE64" s="1049"/>
      <c r="AF64" s="1049"/>
      <c r="AG64" s="1049"/>
      <c r="AH64" s="1049"/>
      <c r="AI64" s="1049"/>
      <c r="AJ64" s="1049"/>
      <c r="AK64" s="1049"/>
      <c r="AL64" s="1049"/>
      <c r="AM64" s="1049"/>
    </row>
    <row r="65" spans="1:7" ht="15" customHeight="1" x14ac:dyDescent="0.15">
      <c r="A65" s="387" t="s">
        <v>1456</v>
      </c>
      <c r="B65" s="1095"/>
      <c r="C65" s="387"/>
      <c r="D65" s="387"/>
      <c r="E65" s="387"/>
      <c r="F65" s="387"/>
      <c r="G65" s="387"/>
    </row>
    <row r="66" spans="1:7" ht="15" customHeight="1" x14ac:dyDescent="0.15">
      <c r="A66" s="387" t="s">
        <v>1457</v>
      </c>
      <c r="B66" s="1095"/>
      <c r="C66" s="387"/>
      <c r="D66" s="387"/>
      <c r="E66" s="387"/>
      <c r="F66" s="387"/>
      <c r="G66" s="387"/>
    </row>
    <row r="67" spans="1:7" ht="15" customHeight="1" x14ac:dyDescent="0.15">
      <c r="A67" s="387"/>
      <c r="B67" s="1086" t="s">
        <v>1458</v>
      </c>
      <c r="C67" s="3319" t="s">
        <v>1459</v>
      </c>
      <c r="D67" s="3319"/>
      <c r="E67" s="3319"/>
      <c r="F67" s="387"/>
      <c r="G67" s="387"/>
    </row>
    <row r="68" spans="1:7" ht="15" customHeight="1" x14ac:dyDescent="0.15">
      <c r="A68" s="387"/>
      <c r="B68" s="1096" t="s">
        <v>1422</v>
      </c>
      <c r="C68" s="3315" t="s">
        <v>1460</v>
      </c>
      <c r="D68" s="3315"/>
      <c r="E68" s="3315"/>
      <c r="F68" s="387"/>
      <c r="G68" s="387"/>
    </row>
    <row r="69" spans="1:7" ht="15" customHeight="1" x14ac:dyDescent="0.15">
      <c r="A69" s="387"/>
      <c r="B69" s="1096" t="s">
        <v>1424</v>
      </c>
      <c r="C69" s="3315" t="s">
        <v>1461</v>
      </c>
      <c r="D69" s="3315"/>
      <c r="E69" s="3315"/>
      <c r="F69" s="387"/>
      <c r="G69" s="387"/>
    </row>
    <row r="70" spans="1:7" ht="15" customHeight="1" x14ac:dyDescent="0.15">
      <c r="A70" s="387"/>
      <c r="B70" s="1096" t="s">
        <v>1426</v>
      </c>
      <c r="C70" s="3315" t="s">
        <v>1462</v>
      </c>
      <c r="D70" s="3315"/>
      <c r="E70" s="3315"/>
      <c r="F70" s="387"/>
      <c r="G70" s="387"/>
    </row>
    <row r="71" spans="1:7" ht="15" customHeight="1" x14ac:dyDescent="0.15">
      <c r="A71" s="387"/>
      <c r="B71" s="1096" t="s">
        <v>1428</v>
      </c>
      <c r="C71" s="3315" t="s">
        <v>1463</v>
      </c>
      <c r="D71" s="3315"/>
      <c r="E71" s="3315"/>
      <c r="F71" s="387"/>
      <c r="G71" s="387"/>
    </row>
    <row r="72" spans="1:7" ht="15" customHeight="1" x14ac:dyDescent="0.15">
      <c r="A72" s="387"/>
      <c r="B72" s="387" t="s">
        <v>1464</v>
      </c>
      <c r="C72" s="387"/>
      <c r="D72" s="387"/>
      <c r="E72" s="387"/>
      <c r="F72" s="387"/>
      <c r="G72" s="387"/>
    </row>
    <row r="73" spans="1:7" ht="15" customHeight="1" x14ac:dyDescent="0.15">
      <c r="A73" s="387"/>
      <c r="B73" s="387" t="s">
        <v>1465</v>
      </c>
      <c r="C73" s="387"/>
      <c r="D73" s="387"/>
      <c r="E73" s="387"/>
      <c r="F73" s="387"/>
      <c r="G73" s="387"/>
    </row>
    <row r="74" spans="1:7" ht="15" customHeight="1" x14ac:dyDescent="0.15">
      <c r="A74" s="387"/>
      <c r="B74" s="387" t="s">
        <v>1466</v>
      </c>
      <c r="C74" s="387"/>
      <c r="D74" s="387"/>
      <c r="E74" s="387"/>
      <c r="F74" s="387"/>
      <c r="G74" s="387"/>
    </row>
    <row r="75" spans="1:7" ht="15" customHeight="1" x14ac:dyDescent="0.15">
      <c r="A75" s="387" t="s">
        <v>1467</v>
      </c>
      <c r="B75" s="1095"/>
      <c r="C75" s="387"/>
      <c r="D75" s="387"/>
      <c r="E75" s="387"/>
      <c r="F75" s="387"/>
      <c r="G75" s="387"/>
    </row>
    <row r="76" spans="1:7" ht="15" customHeight="1" x14ac:dyDescent="0.15">
      <c r="A76" s="387" t="s">
        <v>1468</v>
      </c>
      <c r="B76" s="1095"/>
      <c r="C76" s="387"/>
      <c r="D76" s="387"/>
      <c r="E76" s="387"/>
      <c r="F76" s="387"/>
      <c r="G76" s="387"/>
    </row>
    <row r="77" spans="1:7" ht="15" customHeight="1" x14ac:dyDescent="0.15">
      <c r="A77" s="387" t="s">
        <v>1469</v>
      </c>
      <c r="B77" s="1095"/>
      <c r="C77" s="387"/>
      <c r="D77" s="387"/>
      <c r="E77" s="387"/>
      <c r="F77" s="387"/>
      <c r="G77" s="387"/>
    </row>
    <row r="78" spans="1:7" ht="15" customHeight="1" x14ac:dyDescent="0.15">
      <c r="A78" s="387" t="s">
        <v>1470</v>
      </c>
      <c r="B78" s="1095"/>
      <c r="C78" s="387"/>
      <c r="D78" s="387"/>
      <c r="E78" s="387"/>
      <c r="F78" s="387"/>
      <c r="G78" s="387"/>
    </row>
    <row r="79" spans="1:7" ht="15" customHeight="1" x14ac:dyDescent="0.15">
      <c r="A79" s="387" t="s">
        <v>1471</v>
      </c>
      <c r="B79" s="1095"/>
      <c r="C79" s="387"/>
      <c r="D79" s="387"/>
      <c r="E79" s="387"/>
      <c r="F79" s="387"/>
      <c r="G79" s="387"/>
    </row>
    <row r="80" spans="1:7" ht="15" customHeight="1" x14ac:dyDescent="0.15">
      <c r="A80" s="387" t="s">
        <v>1472</v>
      </c>
      <c r="B80" s="1095"/>
      <c r="C80" s="387"/>
      <c r="D80" s="387"/>
      <c r="E80" s="387"/>
      <c r="F80" s="387"/>
      <c r="G80" s="387"/>
    </row>
    <row r="81" spans="1:7" ht="15" customHeight="1" x14ac:dyDescent="0.15">
      <c r="A81" s="387"/>
      <c r="B81" s="387" t="s">
        <v>1473</v>
      </c>
      <c r="C81" s="387"/>
      <c r="D81" s="387"/>
      <c r="E81" s="387"/>
      <c r="F81" s="387"/>
      <c r="G81" s="387"/>
    </row>
    <row r="82" spans="1:7" ht="15" customHeight="1" x14ac:dyDescent="0.15">
      <c r="A82" s="387"/>
      <c r="B82" s="387" t="s">
        <v>1474</v>
      </c>
      <c r="C82" s="387"/>
      <c r="D82" s="387"/>
      <c r="E82" s="387"/>
      <c r="F82" s="387"/>
      <c r="G82" s="387"/>
    </row>
    <row r="83" spans="1:7" ht="15" customHeight="1" x14ac:dyDescent="0.15">
      <c r="A83" s="387" t="s">
        <v>1475</v>
      </c>
      <c r="B83" s="1095"/>
      <c r="C83" s="387"/>
      <c r="D83" s="387"/>
      <c r="E83" s="387"/>
      <c r="F83" s="387"/>
      <c r="G83" s="387"/>
    </row>
    <row r="84" spans="1:7" ht="15" customHeight="1" x14ac:dyDescent="0.15">
      <c r="A84" s="387" t="s">
        <v>1476</v>
      </c>
      <c r="B84" s="1095"/>
      <c r="C84" s="387"/>
      <c r="D84" s="387"/>
      <c r="E84" s="387"/>
      <c r="F84" s="387"/>
      <c r="G84" s="387"/>
    </row>
    <row r="85" spans="1:7" ht="15" customHeight="1" x14ac:dyDescent="0.15">
      <c r="A85" s="387" t="s">
        <v>1477</v>
      </c>
      <c r="B85" s="1095"/>
      <c r="C85" s="387"/>
      <c r="D85" s="387"/>
      <c r="E85" s="387"/>
      <c r="F85" s="387"/>
      <c r="G85" s="387"/>
    </row>
    <row r="86" spans="1:7" ht="15" customHeight="1" x14ac:dyDescent="0.15">
      <c r="A86" s="387" t="s">
        <v>1478</v>
      </c>
      <c r="B86" s="1095"/>
      <c r="C86" s="387"/>
      <c r="D86" s="387"/>
      <c r="E86" s="387"/>
      <c r="F86" s="387"/>
      <c r="G86" s="387"/>
    </row>
    <row r="87" spans="1:7" ht="15" customHeight="1" x14ac:dyDescent="0.15">
      <c r="A87" s="387" t="s">
        <v>1479</v>
      </c>
      <c r="B87" s="1095"/>
      <c r="C87" s="387"/>
      <c r="D87" s="387"/>
      <c r="E87" s="387"/>
      <c r="F87" s="387"/>
      <c r="G87" s="387"/>
    </row>
    <row r="88" spans="1:7" ht="15" customHeight="1" x14ac:dyDescent="0.15">
      <c r="A88" s="387" t="s">
        <v>1480</v>
      </c>
      <c r="B88" s="1095"/>
      <c r="C88" s="387"/>
      <c r="D88" s="387"/>
      <c r="E88" s="387"/>
      <c r="F88" s="387"/>
      <c r="G88" s="387"/>
    </row>
    <row r="89" spans="1:7" ht="15" customHeight="1" x14ac:dyDescent="0.15">
      <c r="A89" s="387" t="s">
        <v>1481</v>
      </c>
      <c r="B89" s="1095"/>
      <c r="C89" s="387"/>
      <c r="D89" s="387"/>
      <c r="E89" s="387"/>
      <c r="F89" s="387"/>
      <c r="G89" s="387"/>
    </row>
    <row r="90" spans="1:7" ht="15" customHeight="1" x14ac:dyDescent="0.15">
      <c r="A90" s="387" t="s">
        <v>1482</v>
      </c>
      <c r="B90" s="1095"/>
      <c r="C90" s="387"/>
      <c r="D90" s="387"/>
      <c r="E90" s="387"/>
      <c r="F90" s="387"/>
      <c r="G90" s="387"/>
    </row>
  </sheetData>
  <mergeCells count="26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9"/>
  <dataValidations count="7">
    <dataValidation allowBlank="1" showInputMessage="1" sqref="B11:B12" xr:uid="{3CD2677E-D0B2-4274-9DDF-BD7D9417F8AE}"/>
    <dataValidation type="list" allowBlank="1" showInputMessage="1" sqref="B13:B30" xr:uid="{F248D5DD-D5F7-4ABD-9F54-791E89D4EBF5}">
      <formula1>INDIRECT($AK$1)</formula1>
    </dataValidation>
    <dataValidation type="whole" operator="greaterThanOrEqual" allowBlank="1" showInputMessage="1" showErrorMessage="1" sqref="L37:L47 O37:O47 R37:R47 U37:U47 X37:X47 AA37:AA47 AD37:AD47 I37:I47 AG37:AG47 D37:F47" xr:uid="{083545D2-A182-4FBE-A0B6-1BF64FD3A813}">
      <formula1>0</formula1>
    </dataValidation>
    <dataValidation type="list" allowBlank="1" showInputMessage="1" showErrorMessage="1" sqref="AK3:AN3" xr:uid="{DC7505D1-351B-4262-B857-6DFFD3225BA3}">
      <formula1>"４週,歴月"</formula1>
    </dataValidation>
    <dataValidation type="list" allowBlank="1" showInputMessage="1" showErrorMessage="1" sqref="AK4:AN4" xr:uid="{3D08C640-FABD-4BF6-B890-0D566D7AF626}">
      <formula1>"予定,実績"</formula1>
    </dataValidation>
    <dataValidation type="list" allowBlank="1" showInputMessage="1" showErrorMessage="1" sqref="C11:C30" xr:uid="{42ABC9ED-09F5-422C-B751-FC5050079676}">
      <formula1>"A,B,C,D"</formula1>
    </dataValidation>
    <dataValidation operator="greaterThanOrEqual" allowBlank="1" showInputMessage="1" showErrorMessage="1" sqref="I48:I49 I52 L48:L49 L52 AL37:AL46 AJ37:AJ47 AM36 AM42 AM44 AM46" xr:uid="{8D583DA4-5944-4404-BD8D-AD7936871CCB}"/>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3AC7-411F-4919-AA26-C59006B6B454}">
  <dimension ref="A1:AQ87"/>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3" customWidth="1"/>
    <col min="2" max="2" width="20.25" style="77" customWidth="1"/>
    <col min="3" max="3" width="6.625" style="3" customWidth="1"/>
    <col min="4" max="5" width="7.625" style="3" customWidth="1"/>
    <col min="6" max="36" width="2.625" style="3" customWidth="1"/>
    <col min="37" max="37" width="6.625" style="3" customWidth="1"/>
    <col min="38" max="39" width="7.625" style="3" customWidth="1"/>
    <col min="40" max="40" width="5.625" style="3" customWidth="1"/>
    <col min="41" max="16384" width="8.25" style="3"/>
  </cols>
  <sheetData>
    <row r="1" spans="1:40" ht="24.95" customHeight="1" x14ac:dyDescent="0.15">
      <c r="A1" s="1047" t="s">
        <v>1401</v>
      </c>
      <c r="C1" s="1048"/>
      <c r="D1" s="1048"/>
      <c r="E1" s="1048"/>
      <c r="F1" s="1048"/>
      <c r="G1" s="1048"/>
      <c r="H1" s="1048"/>
      <c r="I1" s="1048"/>
      <c r="J1" s="1048"/>
      <c r="K1" s="1048"/>
      <c r="L1" s="1048"/>
      <c r="M1" s="1048"/>
      <c r="N1" s="1048"/>
      <c r="O1" s="1048"/>
      <c r="P1" s="1048"/>
      <c r="Q1" s="1048"/>
      <c r="R1" s="1048"/>
      <c r="S1" s="1048"/>
      <c r="T1" s="1048"/>
      <c r="U1" s="1048"/>
      <c r="V1" s="1048"/>
      <c r="W1" s="1048"/>
      <c r="X1" s="1049"/>
      <c r="Y1" s="1049"/>
      <c r="Z1" s="532"/>
      <c r="AA1" s="532"/>
      <c r="AB1" s="532"/>
      <c r="AC1" s="532"/>
      <c r="AD1" s="1050"/>
      <c r="AE1" s="1050"/>
      <c r="AF1" s="1050"/>
      <c r="AG1" s="1050"/>
      <c r="AH1" s="1050"/>
      <c r="AI1" s="1051" t="s">
        <v>1402</v>
      </c>
      <c r="AJ1" s="1051"/>
      <c r="AK1" s="3361" t="s">
        <v>1483</v>
      </c>
      <c r="AL1" s="3361"/>
      <c r="AM1" s="3361"/>
      <c r="AN1" s="3361"/>
    </row>
    <row r="2" spans="1:40" ht="18" customHeight="1" x14ac:dyDescent="0.15">
      <c r="A2" s="532"/>
      <c r="B2" s="1052"/>
      <c r="C2" s="1052"/>
      <c r="D2" s="1052"/>
      <c r="E2" s="1052"/>
      <c r="F2" s="1052"/>
      <c r="G2" s="1052"/>
      <c r="H2" s="1052"/>
      <c r="I2" s="1052"/>
      <c r="J2" s="1052"/>
      <c r="K2" s="1052"/>
      <c r="L2" s="1052"/>
      <c r="M2" s="3362">
        <v>2024</v>
      </c>
      <c r="N2" s="3362"/>
      <c r="O2" s="3362"/>
      <c r="P2" s="3362"/>
      <c r="Q2" s="3363" t="s">
        <v>405</v>
      </c>
      <c r="R2" s="3363"/>
      <c r="S2" s="3362">
        <v>5</v>
      </c>
      <c r="T2" s="3362"/>
      <c r="U2" s="3363" t="s">
        <v>325</v>
      </c>
      <c r="V2" s="3363"/>
      <c r="W2" s="1052"/>
      <c r="X2" s="1052"/>
      <c r="Y2" s="1052"/>
      <c r="Z2" s="532"/>
      <c r="AA2" s="532"/>
      <c r="AC2" s="1051"/>
      <c r="AD2" s="1052"/>
      <c r="AE2" s="1052"/>
      <c r="AF2" s="1052"/>
      <c r="AG2" s="1052"/>
      <c r="AH2" s="1052"/>
      <c r="AI2" s="1051" t="s">
        <v>1404</v>
      </c>
      <c r="AJ2" s="1051"/>
      <c r="AK2" s="3364"/>
      <c r="AL2" s="3364"/>
      <c r="AM2" s="3364"/>
      <c r="AN2" s="3364"/>
    </row>
    <row r="3" spans="1:40" ht="18" customHeight="1" x14ac:dyDescent="0.15">
      <c r="A3" s="1053"/>
      <c r="B3" s="1053"/>
      <c r="C3" s="1053"/>
      <c r="D3" s="1053"/>
      <c r="E3" s="1053"/>
      <c r="F3" s="1053"/>
      <c r="G3" s="1053"/>
      <c r="H3" s="1053"/>
      <c r="I3" s="1053"/>
      <c r="J3" s="1053"/>
      <c r="K3" s="1053"/>
      <c r="L3" s="1053"/>
      <c r="M3" s="1053"/>
      <c r="N3" s="1053"/>
      <c r="O3" s="1053"/>
      <c r="P3" s="1053"/>
      <c r="Q3" s="1053"/>
      <c r="R3" s="1053"/>
      <c r="S3" s="1053"/>
      <c r="T3" s="1053"/>
      <c r="U3" s="1053"/>
      <c r="V3" s="1053"/>
      <c r="W3" s="1053"/>
      <c r="Y3" s="1054"/>
      <c r="Z3" s="1054"/>
      <c r="AA3" s="1054"/>
      <c r="AB3" s="532"/>
      <c r="AC3" s="1054"/>
      <c r="AD3" s="1054"/>
      <c r="AE3" s="1054"/>
      <c r="AF3" s="1054"/>
      <c r="AG3" s="1054"/>
      <c r="AH3" s="1054"/>
      <c r="AI3" s="1055" t="s">
        <v>1405</v>
      </c>
      <c r="AJ3" s="1051"/>
      <c r="AK3" s="3365"/>
      <c r="AL3" s="3365"/>
      <c r="AM3" s="3365"/>
      <c r="AN3" s="3365"/>
    </row>
    <row r="4" spans="1:40" ht="18" customHeight="1" x14ac:dyDescent="0.15">
      <c r="A4" s="1053"/>
      <c r="B4" s="1053"/>
      <c r="C4" s="1053"/>
      <c r="D4" s="1053"/>
      <c r="E4" s="1053"/>
      <c r="F4" s="1053"/>
      <c r="G4" s="1053"/>
      <c r="H4" s="1053"/>
      <c r="I4" s="1053"/>
      <c r="J4" s="1053"/>
      <c r="K4" s="1053"/>
      <c r="L4" s="1053"/>
      <c r="M4" s="1053"/>
      <c r="N4" s="1053"/>
      <c r="O4" s="1053"/>
      <c r="P4" s="1053"/>
      <c r="Q4" s="1053"/>
      <c r="R4" s="1053"/>
      <c r="S4" s="1053"/>
      <c r="T4" s="1053"/>
      <c r="U4" s="1053"/>
      <c r="V4" s="1053"/>
      <c r="W4" s="1053"/>
      <c r="Y4" s="1054"/>
      <c r="Z4" s="1054"/>
      <c r="AA4" s="1054"/>
      <c r="AB4" s="532"/>
      <c r="AC4" s="1054"/>
      <c r="AD4" s="1054"/>
      <c r="AE4" s="1054"/>
      <c r="AF4" s="1054"/>
      <c r="AG4" s="1054"/>
      <c r="AH4" s="1054"/>
      <c r="AI4" s="1055" t="s">
        <v>1407</v>
      </c>
      <c r="AJ4" s="1051"/>
      <c r="AK4" s="3365"/>
      <c r="AL4" s="3365"/>
      <c r="AM4" s="3365"/>
      <c r="AN4" s="3365"/>
    </row>
    <row r="5" spans="1:40" ht="18" customHeight="1" x14ac:dyDescent="0.15">
      <c r="A5" s="1053"/>
      <c r="B5" s="1053"/>
      <c r="C5" s="1053"/>
      <c r="D5" s="1053"/>
      <c r="E5" s="1053"/>
      <c r="F5" s="1053"/>
      <c r="G5" s="1053"/>
      <c r="H5" s="1053"/>
      <c r="I5" s="1053"/>
      <c r="J5" s="1053"/>
      <c r="K5" s="1053"/>
      <c r="L5" s="1053"/>
      <c r="M5" s="1053"/>
      <c r="N5" s="1053"/>
      <c r="O5" s="1053"/>
      <c r="P5" s="1053"/>
      <c r="Q5" s="1053"/>
      <c r="R5" s="1053"/>
      <c r="S5" s="1053"/>
      <c r="U5" s="1053"/>
      <c r="V5" s="1053"/>
      <c r="W5" s="1053"/>
      <c r="Y5" s="1054"/>
      <c r="Z5" s="1054"/>
      <c r="AA5" s="1054"/>
      <c r="AB5" s="532"/>
      <c r="AC5" s="1054"/>
      <c r="AD5" s="1054"/>
      <c r="AE5" s="1054"/>
      <c r="AF5" s="1054"/>
      <c r="AG5" s="1055" t="s">
        <v>1408</v>
      </c>
      <c r="AH5" s="3366"/>
      <c r="AI5" s="3366"/>
      <c r="AJ5" s="3366"/>
      <c r="AK5" s="1054" t="s">
        <v>333</v>
      </c>
      <c r="AL5" s="1056"/>
      <c r="AM5" s="1054" t="s">
        <v>1409</v>
      </c>
      <c r="AN5" s="532"/>
    </row>
    <row r="6" spans="1:40" ht="9.9499999999999993" customHeight="1" x14ac:dyDescent="0.15">
      <c r="A6" s="532"/>
      <c r="B6" s="1057"/>
      <c r="C6" s="1057"/>
      <c r="D6" s="1057"/>
      <c r="E6" s="1057"/>
      <c r="F6" s="1057"/>
      <c r="G6" s="1057"/>
      <c r="H6" s="1057"/>
      <c r="I6" s="1057"/>
      <c r="J6" s="1057"/>
      <c r="K6" s="1057"/>
      <c r="L6" s="1057"/>
      <c r="M6" s="1057"/>
      <c r="N6" s="1057"/>
      <c r="O6" s="1057"/>
      <c r="P6" s="1057"/>
      <c r="Q6" s="1057"/>
      <c r="R6" s="1057"/>
      <c r="S6" s="1057"/>
      <c r="T6" s="1057"/>
      <c r="U6" s="1057"/>
      <c r="V6" s="1057"/>
      <c r="W6" s="1057"/>
      <c r="X6" s="1052"/>
      <c r="Y6" s="1052"/>
      <c r="Z6" s="1052"/>
      <c r="AA6" s="1052"/>
      <c r="AB6" s="1052"/>
      <c r="AC6" s="1052"/>
      <c r="AD6" s="1052"/>
      <c r="AE6" s="1052"/>
      <c r="AF6" s="1052"/>
      <c r="AG6" s="1052"/>
      <c r="AH6" s="1052"/>
      <c r="AI6" s="1052"/>
      <c r="AJ6" s="1052"/>
      <c r="AK6" s="1052"/>
      <c r="AL6" s="1052"/>
      <c r="AM6" s="532"/>
      <c r="AN6" s="532"/>
    </row>
    <row r="7" spans="1:40" ht="15" customHeight="1" x14ac:dyDescent="0.15">
      <c r="A7" s="3351" t="s">
        <v>1410</v>
      </c>
      <c r="B7" s="3356" t="s">
        <v>1411</v>
      </c>
      <c r="C7" s="3367" t="s">
        <v>1412</v>
      </c>
      <c r="D7" s="3319" t="s">
        <v>1413</v>
      </c>
      <c r="E7" s="3349" t="s">
        <v>1414</v>
      </c>
      <c r="F7" s="3359" t="s">
        <v>1415</v>
      </c>
      <c r="G7" s="3359"/>
      <c r="H7" s="3359"/>
      <c r="I7" s="3359"/>
      <c r="J7" s="3359"/>
      <c r="K7" s="3359"/>
      <c r="L7" s="3359"/>
      <c r="M7" s="3359"/>
      <c r="N7" s="3359"/>
      <c r="O7" s="3359"/>
      <c r="P7" s="3359"/>
      <c r="Q7" s="3359"/>
      <c r="R7" s="3359"/>
      <c r="S7" s="3359"/>
      <c r="T7" s="3359"/>
      <c r="U7" s="3359"/>
      <c r="V7" s="3359"/>
      <c r="W7" s="3359"/>
      <c r="X7" s="3359"/>
      <c r="Y7" s="3359"/>
      <c r="Z7" s="3359"/>
      <c r="AA7" s="3359"/>
      <c r="AB7" s="3359"/>
      <c r="AC7" s="3359"/>
      <c r="AD7" s="3359"/>
      <c r="AE7" s="3359"/>
      <c r="AF7" s="3359"/>
      <c r="AG7" s="3359"/>
      <c r="AH7" s="3359"/>
      <c r="AI7" s="3359"/>
      <c r="AJ7" s="3359"/>
      <c r="AK7" s="3360" t="s">
        <v>1416</v>
      </c>
      <c r="AL7" s="3327" t="s">
        <v>1417</v>
      </c>
      <c r="AM7" s="1817" t="s">
        <v>1418</v>
      </c>
      <c r="AN7" s="1817"/>
    </row>
    <row r="8" spans="1:40" ht="15" customHeight="1" x14ac:dyDescent="0.15">
      <c r="A8" s="3351"/>
      <c r="B8" s="3357"/>
      <c r="C8" s="3368"/>
      <c r="D8" s="3319"/>
      <c r="E8" s="3349"/>
      <c r="F8" s="3319" t="s">
        <v>317</v>
      </c>
      <c r="G8" s="3319"/>
      <c r="H8" s="3319"/>
      <c r="I8" s="3319"/>
      <c r="J8" s="3319"/>
      <c r="K8" s="3319"/>
      <c r="L8" s="3319"/>
      <c r="M8" s="3319" t="s">
        <v>318</v>
      </c>
      <c r="N8" s="3319"/>
      <c r="O8" s="3319"/>
      <c r="P8" s="3319"/>
      <c r="Q8" s="3319"/>
      <c r="R8" s="3319"/>
      <c r="S8" s="3319"/>
      <c r="T8" s="3319" t="s">
        <v>319</v>
      </c>
      <c r="U8" s="3319"/>
      <c r="V8" s="3319"/>
      <c r="W8" s="3319"/>
      <c r="X8" s="3319"/>
      <c r="Y8" s="3319"/>
      <c r="Z8" s="3319"/>
      <c r="AA8" s="3319" t="s">
        <v>320</v>
      </c>
      <c r="AB8" s="3319"/>
      <c r="AC8" s="3319"/>
      <c r="AD8" s="3319"/>
      <c r="AE8" s="3319"/>
      <c r="AF8" s="3319"/>
      <c r="AG8" s="3319"/>
      <c r="AH8" s="3319" t="s">
        <v>1419</v>
      </c>
      <c r="AI8" s="3319"/>
      <c r="AJ8" s="3319"/>
      <c r="AK8" s="3360"/>
      <c r="AL8" s="3327"/>
      <c r="AM8" s="1817"/>
      <c r="AN8" s="1817"/>
    </row>
    <row r="9" spans="1:40" ht="15" customHeight="1" x14ac:dyDescent="0.15">
      <c r="A9" s="3351"/>
      <c r="B9" s="3353" t="s">
        <v>1420</v>
      </c>
      <c r="C9" s="3368"/>
      <c r="D9" s="3319"/>
      <c r="E9" s="3349"/>
      <c r="F9" s="1058">
        <f>DATE($M$2,$S$2,1)</f>
        <v>45413</v>
      </c>
      <c r="G9" s="1058">
        <f>DATE($M$2,$S$2,2)</f>
        <v>45414</v>
      </c>
      <c r="H9" s="1058">
        <f>DATE($M$2,$S$2,3)</f>
        <v>45415</v>
      </c>
      <c r="I9" s="1058">
        <f>DATE($M$2,$S$2,4)</f>
        <v>45416</v>
      </c>
      <c r="J9" s="1058">
        <f>DATE($M$2,$S$2,5)</f>
        <v>45417</v>
      </c>
      <c r="K9" s="1058">
        <f>DATE($M$2,$S$2,6)</f>
        <v>45418</v>
      </c>
      <c r="L9" s="1058">
        <f>DATE($M$2,$S$2,7)</f>
        <v>45419</v>
      </c>
      <c r="M9" s="1058">
        <f>DATE($M$2,$S$2,8)</f>
        <v>45420</v>
      </c>
      <c r="N9" s="1058">
        <f>DATE($M$2,$S$2,9)</f>
        <v>45421</v>
      </c>
      <c r="O9" s="1058">
        <f>DATE($M$2,$S$2,10)</f>
        <v>45422</v>
      </c>
      <c r="P9" s="1058">
        <f>DATE($M$2,$S$2,11)</f>
        <v>45423</v>
      </c>
      <c r="Q9" s="1058">
        <f>DATE($M$2,$S$2,12)</f>
        <v>45424</v>
      </c>
      <c r="R9" s="1058">
        <f>DATE($M$2,$S$2,13)</f>
        <v>45425</v>
      </c>
      <c r="S9" s="1058">
        <f>DATE($M$2,$S$2,14)</f>
        <v>45426</v>
      </c>
      <c r="T9" s="1058">
        <f>DATE($M$2,$S$2,15)</f>
        <v>45427</v>
      </c>
      <c r="U9" s="1058">
        <f>DATE($M$2,$S$2,16)</f>
        <v>45428</v>
      </c>
      <c r="V9" s="1058">
        <f>DATE($M$2,$S$2,17)</f>
        <v>45429</v>
      </c>
      <c r="W9" s="1058">
        <f>DATE($M$2,$S$2,18)</f>
        <v>45430</v>
      </c>
      <c r="X9" s="1058">
        <f>DATE($M$2,$S$2,19)</f>
        <v>45431</v>
      </c>
      <c r="Y9" s="1058">
        <f>DATE($M$2,$S$2,20)</f>
        <v>45432</v>
      </c>
      <c r="Z9" s="1058">
        <f>DATE($M$2,$S$2,21)</f>
        <v>45433</v>
      </c>
      <c r="AA9" s="1058">
        <f>DATE($M$2,$S$2,22)</f>
        <v>45434</v>
      </c>
      <c r="AB9" s="1058">
        <f>DATE($M$2,$S$2,23)</f>
        <v>45435</v>
      </c>
      <c r="AC9" s="1058">
        <f>DATE($M$2,$S$2,24)</f>
        <v>45436</v>
      </c>
      <c r="AD9" s="1058">
        <f>DATE($M$2,$S$2,25)</f>
        <v>45437</v>
      </c>
      <c r="AE9" s="1058">
        <f>DATE($M$2,$S$2,26)</f>
        <v>45438</v>
      </c>
      <c r="AF9" s="1058">
        <f>DATE($M$2,$S$2,27)</f>
        <v>45439</v>
      </c>
      <c r="AG9" s="1058">
        <f>DATE($M$2,$S$2,28)</f>
        <v>45440</v>
      </c>
      <c r="AH9" s="1058">
        <f>IF(DAY(EOMONTH(F9,0))&lt;29,"",DATE($M$2,$S$2,29))</f>
        <v>45441</v>
      </c>
      <c r="AI9" s="1058">
        <f>IF(DAY(EOMONTH(F9,0))&lt;30,"",DATE($M$2,$S$2,30))</f>
        <v>45442</v>
      </c>
      <c r="AJ9" s="1058">
        <f>IF(DAY(EOMONTH(F9,0))&lt;31,"",DATE($M$2,$S$2,31))</f>
        <v>45443</v>
      </c>
      <c r="AK9" s="3360"/>
      <c r="AL9" s="3327"/>
      <c r="AM9" s="1817"/>
      <c r="AN9" s="1817"/>
    </row>
    <row r="10" spans="1:40" ht="15" customHeight="1" x14ac:dyDescent="0.15">
      <c r="A10" s="3351"/>
      <c r="B10" s="3354"/>
      <c r="C10" s="2811"/>
      <c r="D10" s="3319"/>
      <c r="E10" s="3349"/>
      <c r="F10" s="1059">
        <f>DATE($M$2,$S$2,1)</f>
        <v>45413</v>
      </c>
      <c r="G10" s="1059">
        <f>DATE($M$2,$S$2,2)</f>
        <v>45414</v>
      </c>
      <c r="H10" s="1059">
        <f>DATE($M$2,$S$2,3)</f>
        <v>45415</v>
      </c>
      <c r="I10" s="1059">
        <f>DATE($M$2,$S$2,4)</f>
        <v>45416</v>
      </c>
      <c r="J10" s="1059">
        <f>DATE($M$2,$S$2,5)</f>
        <v>45417</v>
      </c>
      <c r="K10" s="1059">
        <f>DATE($M$2,$S$2,6)</f>
        <v>45418</v>
      </c>
      <c r="L10" s="1059">
        <f>DATE($M$2,$S$2,7)</f>
        <v>45419</v>
      </c>
      <c r="M10" s="1059">
        <f>DATE($M$2,$S$2,8)</f>
        <v>45420</v>
      </c>
      <c r="N10" s="1059">
        <f>DATE($M$2,$S$2,9)</f>
        <v>45421</v>
      </c>
      <c r="O10" s="1059">
        <f>DATE($M$2,$S$2,10)</f>
        <v>45422</v>
      </c>
      <c r="P10" s="1059">
        <f>DATE($M$2,$S$2,11)</f>
        <v>45423</v>
      </c>
      <c r="Q10" s="1059">
        <f>DATE($M$2,$S$2,12)</f>
        <v>45424</v>
      </c>
      <c r="R10" s="1059">
        <f>DATE($M$2,$S$2,13)</f>
        <v>45425</v>
      </c>
      <c r="S10" s="1059">
        <f>DATE($M$2,$S$2,14)</f>
        <v>45426</v>
      </c>
      <c r="T10" s="1059">
        <f>DATE($M$2,$S$2,15)</f>
        <v>45427</v>
      </c>
      <c r="U10" s="1059">
        <f>DATE($M$2,$S$2,16)</f>
        <v>45428</v>
      </c>
      <c r="V10" s="1059">
        <f>DATE($M$2,$S$2,17)</f>
        <v>45429</v>
      </c>
      <c r="W10" s="1059">
        <f>DATE($M$2,$S$2,18)</f>
        <v>45430</v>
      </c>
      <c r="X10" s="1059">
        <f>DATE($M$2,$S$2,19)</f>
        <v>45431</v>
      </c>
      <c r="Y10" s="1059">
        <f>DATE($M$2,$S$2,20)</f>
        <v>45432</v>
      </c>
      <c r="Z10" s="1059">
        <f>DATE($M$2,$S$2,21)</f>
        <v>45433</v>
      </c>
      <c r="AA10" s="1059">
        <f>DATE($M$2,$S$2,22)</f>
        <v>45434</v>
      </c>
      <c r="AB10" s="1059">
        <f>DATE($M$2,$S$2,23)</f>
        <v>45435</v>
      </c>
      <c r="AC10" s="1059">
        <f>DATE($M$2,$S$2,24)</f>
        <v>45436</v>
      </c>
      <c r="AD10" s="1059">
        <f>DATE($M$2,$S$2,25)</f>
        <v>45437</v>
      </c>
      <c r="AE10" s="1059">
        <f>DATE($M$2,$S$2,26)</f>
        <v>45438</v>
      </c>
      <c r="AF10" s="1059">
        <f>DATE($M$2,$S$2,27)</f>
        <v>45439</v>
      </c>
      <c r="AG10" s="1059">
        <f>DATE($M$2,$S$2,28)</f>
        <v>45440</v>
      </c>
      <c r="AH10" s="1059">
        <f>IF(DAY(EOMONTH(F10,0))&lt;29,"",DATE($M$2,$S$2,29))</f>
        <v>45441</v>
      </c>
      <c r="AI10" s="1059">
        <f>IF(DAY(EOMONTH(F10,0))&lt;30,"",DATE($M$2,$S$2,30))</f>
        <v>45442</v>
      </c>
      <c r="AJ10" s="1059">
        <f>IF(DAY(EOMONTH(F10,0))&lt;31,"",DATE($M$2,$S$2,31))</f>
        <v>45443</v>
      </c>
      <c r="AK10" s="3360"/>
      <c r="AL10" s="3327"/>
      <c r="AM10" s="1817"/>
      <c r="AN10" s="1817"/>
    </row>
    <row r="11" spans="1:40" ht="18" customHeight="1" x14ac:dyDescent="0.15">
      <c r="A11" s="1060">
        <v>1</v>
      </c>
      <c r="B11" s="1061" t="s">
        <v>1421</v>
      </c>
      <c r="C11" s="1062" t="s">
        <v>1422</v>
      </c>
      <c r="D11" s="1063"/>
      <c r="E11" s="1064" t="s">
        <v>1422</v>
      </c>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6">
        <f>+SUM(F11:AJ11)</f>
        <v>0</v>
      </c>
      <c r="AL11" s="1067">
        <f>IF($AK$3="４週",AK11/4,AK11/(DAY(EOMONTH($F$9,0))/7))</f>
        <v>0</v>
      </c>
      <c r="AM11" s="3348"/>
      <c r="AN11" s="3348"/>
    </row>
    <row r="12" spans="1:40" ht="18" customHeight="1" x14ac:dyDescent="0.15">
      <c r="A12" s="1060">
        <v>2</v>
      </c>
      <c r="B12" s="1061" t="s">
        <v>1423</v>
      </c>
      <c r="C12" s="1062" t="s">
        <v>1424</v>
      </c>
      <c r="D12" s="1063"/>
      <c r="E12" s="1064" t="s">
        <v>1424</v>
      </c>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6">
        <f t="shared" ref="AK12:AK31" si="0">+SUM(F12:AJ12)</f>
        <v>0</v>
      </c>
      <c r="AL12" s="1067">
        <f>IF($AK$3="４週",AK12/4,AK12/(DAY(EOMONTH($F$9,0))/7))</f>
        <v>0</v>
      </c>
      <c r="AM12" s="3348"/>
      <c r="AN12" s="3348"/>
    </row>
    <row r="13" spans="1:40" ht="18" customHeight="1" x14ac:dyDescent="0.15">
      <c r="A13" s="1060">
        <v>3</v>
      </c>
      <c r="B13" s="1061" t="s">
        <v>1425</v>
      </c>
      <c r="C13" s="1062" t="s">
        <v>1426</v>
      </c>
      <c r="D13" s="1063"/>
      <c r="E13" s="1064" t="s">
        <v>1426</v>
      </c>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6">
        <f t="shared" si="0"/>
        <v>0</v>
      </c>
      <c r="AL13" s="1067">
        <f>IF($AK$3="４週",AK13/4,AK13/(DAY(EOMONTH($F$9,0))/7))</f>
        <v>0</v>
      </c>
      <c r="AM13" s="3348"/>
      <c r="AN13" s="3348"/>
    </row>
    <row r="14" spans="1:40" ht="18" customHeight="1" x14ac:dyDescent="0.15">
      <c r="A14" s="1060">
        <v>4</v>
      </c>
      <c r="B14" s="1061" t="s">
        <v>1425</v>
      </c>
      <c r="C14" s="1062" t="s">
        <v>1428</v>
      </c>
      <c r="D14" s="1063"/>
      <c r="E14" s="1064" t="s">
        <v>1428</v>
      </c>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6">
        <f t="shared" si="0"/>
        <v>0</v>
      </c>
      <c r="AL14" s="1067">
        <f>IF($AK$3="４週",AK14/4,AK14/(DAY(EOMONTH($F$9,0))/7))</f>
        <v>0</v>
      </c>
      <c r="AM14" s="3348"/>
      <c r="AN14" s="3348"/>
    </row>
    <row r="15" spans="1:40" ht="18" customHeight="1" x14ac:dyDescent="0.15">
      <c r="A15" s="1060">
        <v>5</v>
      </c>
      <c r="B15" s="1061"/>
      <c r="C15" s="1062"/>
      <c r="D15" s="1063"/>
      <c r="E15" s="1064"/>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6">
        <f t="shared" si="0"/>
        <v>0</v>
      </c>
      <c r="AL15" s="1067">
        <f t="shared" ref="AL15:AL30" si="1">IF($AK$3="４週",AK15/4,AK15/(DAY(EOMONTH($F$9,0))/7))</f>
        <v>0</v>
      </c>
      <c r="AM15" s="3348"/>
      <c r="AN15" s="3348"/>
    </row>
    <row r="16" spans="1:40" ht="18" customHeight="1" x14ac:dyDescent="0.15">
      <c r="A16" s="1060">
        <v>6</v>
      </c>
      <c r="B16" s="1061"/>
      <c r="C16" s="1062"/>
      <c r="D16" s="1063"/>
      <c r="E16" s="1064"/>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6">
        <f t="shared" si="0"/>
        <v>0</v>
      </c>
      <c r="AL16" s="1067">
        <f t="shared" si="1"/>
        <v>0</v>
      </c>
      <c r="AM16" s="3348"/>
      <c r="AN16" s="3348"/>
    </row>
    <row r="17" spans="1:40" ht="18" customHeight="1" x14ac:dyDescent="0.15">
      <c r="A17" s="1060">
        <v>7</v>
      </c>
      <c r="B17" s="1061"/>
      <c r="C17" s="1062"/>
      <c r="D17" s="1063"/>
      <c r="E17" s="1064"/>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6">
        <f t="shared" si="0"/>
        <v>0</v>
      </c>
      <c r="AL17" s="1067">
        <f t="shared" si="1"/>
        <v>0</v>
      </c>
      <c r="AM17" s="3348"/>
      <c r="AN17" s="3348"/>
    </row>
    <row r="18" spans="1:40" ht="18" customHeight="1" x14ac:dyDescent="0.15">
      <c r="A18" s="1060">
        <v>8</v>
      </c>
      <c r="B18" s="1061"/>
      <c r="C18" s="1062"/>
      <c r="D18" s="1063"/>
      <c r="E18" s="1064"/>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6">
        <f t="shared" si="0"/>
        <v>0</v>
      </c>
      <c r="AL18" s="1067">
        <f t="shared" si="1"/>
        <v>0</v>
      </c>
      <c r="AM18" s="3348"/>
      <c r="AN18" s="3348"/>
    </row>
    <row r="19" spans="1:40" ht="18" customHeight="1" x14ac:dyDescent="0.15">
      <c r="A19" s="1060">
        <v>9</v>
      </c>
      <c r="B19" s="1061"/>
      <c r="C19" s="1062"/>
      <c r="D19" s="1063"/>
      <c r="E19" s="1064"/>
      <c r="F19" s="1065"/>
      <c r="G19" s="1065"/>
      <c r="H19" s="1065"/>
      <c r="I19" s="1065"/>
      <c r="J19" s="1065"/>
      <c r="K19" s="1065"/>
      <c r="L19" s="1065"/>
      <c r="M19" s="1065"/>
      <c r="N19" s="1065"/>
      <c r="O19" s="1065"/>
      <c r="P19" s="1065"/>
      <c r="Q19" s="1065"/>
      <c r="R19" s="1065"/>
      <c r="S19" s="1065"/>
      <c r="T19" s="1065"/>
      <c r="U19" s="1065"/>
      <c r="V19" s="1065"/>
      <c r="W19" s="1065"/>
      <c r="X19" s="1065"/>
      <c r="Y19" s="1065"/>
      <c r="Z19" s="1065"/>
      <c r="AA19" s="1065"/>
      <c r="AB19" s="1065"/>
      <c r="AC19" s="1065"/>
      <c r="AD19" s="1065"/>
      <c r="AE19" s="1065"/>
      <c r="AF19" s="1065"/>
      <c r="AG19" s="1065"/>
      <c r="AH19" s="1065"/>
      <c r="AI19" s="1065"/>
      <c r="AJ19" s="1065"/>
      <c r="AK19" s="1066">
        <f t="shared" si="0"/>
        <v>0</v>
      </c>
      <c r="AL19" s="1067">
        <f t="shared" si="1"/>
        <v>0</v>
      </c>
      <c r="AM19" s="3348"/>
      <c r="AN19" s="3348"/>
    </row>
    <row r="20" spans="1:40" ht="18" customHeight="1" x14ac:dyDescent="0.15">
      <c r="A20" s="1060">
        <v>10</v>
      </c>
      <c r="B20" s="1061"/>
      <c r="C20" s="1062"/>
      <c r="D20" s="1063"/>
      <c r="E20" s="1064"/>
      <c r="F20" s="1065"/>
      <c r="G20" s="1065"/>
      <c r="H20" s="1065"/>
      <c r="I20" s="1065"/>
      <c r="J20" s="1065"/>
      <c r="K20" s="1065"/>
      <c r="L20" s="1065"/>
      <c r="M20" s="1065"/>
      <c r="N20" s="1065"/>
      <c r="O20" s="1065"/>
      <c r="P20" s="1065"/>
      <c r="Q20" s="1065"/>
      <c r="R20" s="1065"/>
      <c r="S20" s="1065"/>
      <c r="T20" s="1065"/>
      <c r="U20" s="1065"/>
      <c r="V20" s="1065"/>
      <c r="W20" s="1065"/>
      <c r="X20" s="1065"/>
      <c r="Y20" s="1065"/>
      <c r="Z20" s="1065"/>
      <c r="AA20" s="1065"/>
      <c r="AB20" s="1065"/>
      <c r="AC20" s="1065"/>
      <c r="AD20" s="1065"/>
      <c r="AE20" s="1065"/>
      <c r="AF20" s="1065"/>
      <c r="AG20" s="1065"/>
      <c r="AH20" s="1065"/>
      <c r="AI20" s="1065"/>
      <c r="AJ20" s="1065"/>
      <c r="AK20" s="1066">
        <f t="shared" si="0"/>
        <v>0</v>
      </c>
      <c r="AL20" s="1067">
        <f t="shared" si="1"/>
        <v>0</v>
      </c>
      <c r="AM20" s="3348"/>
      <c r="AN20" s="3348"/>
    </row>
    <row r="21" spans="1:40" ht="18" customHeight="1" x14ac:dyDescent="0.15">
      <c r="A21" s="1060">
        <v>11</v>
      </c>
      <c r="B21" s="1061"/>
      <c r="C21" s="1062"/>
      <c r="D21" s="1063"/>
      <c r="E21" s="1064"/>
      <c r="F21" s="1065"/>
      <c r="G21" s="1065"/>
      <c r="H21" s="1065"/>
      <c r="I21" s="1065"/>
      <c r="J21" s="1065"/>
      <c r="K21" s="1065"/>
      <c r="L21" s="1065"/>
      <c r="M21" s="1065"/>
      <c r="N21" s="1065"/>
      <c r="O21" s="1065"/>
      <c r="P21" s="1065"/>
      <c r="Q21" s="1065"/>
      <c r="R21" s="1065"/>
      <c r="S21" s="1065"/>
      <c r="T21" s="1065"/>
      <c r="U21" s="1065"/>
      <c r="V21" s="1065"/>
      <c r="W21" s="1065"/>
      <c r="X21" s="1065"/>
      <c r="Y21" s="1065"/>
      <c r="Z21" s="1065"/>
      <c r="AA21" s="1065"/>
      <c r="AB21" s="1065"/>
      <c r="AC21" s="1065"/>
      <c r="AD21" s="1065"/>
      <c r="AE21" s="1065"/>
      <c r="AF21" s="1065"/>
      <c r="AG21" s="1065"/>
      <c r="AH21" s="1065"/>
      <c r="AI21" s="1065"/>
      <c r="AJ21" s="1065"/>
      <c r="AK21" s="1066">
        <f t="shared" si="0"/>
        <v>0</v>
      </c>
      <c r="AL21" s="1067">
        <f t="shared" si="1"/>
        <v>0</v>
      </c>
      <c r="AM21" s="3348"/>
      <c r="AN21" s="3348"/>
    </row>
    <row r="22" spans="1:40" ht="18" customHeight="1" x14ac:dyDescent="0.15">
      <c r="A22" s="1060">
        <v>12</v>
      </c>
      <c r="B22" s="1061"/>
      <c r="C22" s="1062"/>
      <c r="D22" s="1063"/>
      <c r="E22" s="1064"/>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65"/>
      <c r="AF22" s="1065"/>
      <c r="AG22" s="1065"/>
      <c r="AH22" s="1065"/>
      <c r="AI22" s="1065"/>
      <c r="AJ22" s="1065"/>
      <c r="AK22" s="1066">
        <f t="shared" si="0"/>
        <v>0</v>
      </c>
      <c r="AL22" s="1067">
        <f t="shared" si="1"/>
        <v>0</v>
      </c>
      <c r="AM22" s="3348"/>
      <c r="AN22" s="3348"/>
    </row>
    <row r="23" spans="1:40" ht="18" customHeight="1" x14ac:dyDescent="0.15">
      <c r="A23" s="1060">
        <v>13</v>
      </c>
      <c r="B23" s="1061"/>
      <c r="C23" s="1062"/>
      <c r="D23" s="1063"/>
      <c r="E23" s="1064"/>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6">
        <f t="shared" si="0"/>
        <v>0</v>
      </c>
      <c r="AL23" s="1067">
        <f t="shared" si="1"/>
        <v>0</v>
      </c>
      <c r="AM23" s="3348"/>
      <c r="AN23" s="3348"/>
    </row>
    <row r="24" spans="1:40" ht="18" customHeight="1" x14ac:dyDescent="0.15">
      <c r="A24" s="1060">
        <v>14</v>
      </c>
      <c r="B24" s="1061"/>
      <c r="C24" s="1062"/>
      <c r="D24" s="1063"/>
      <c r="E24" s="1064"/>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6">
        <f t="shared" si="0"/>
        <v>0</v>
      </c>
      <c r="AL24" s="1067">
        <f t="shared" si="1"/>
        <v>0</v>
      </c>
      <c r="AM24" s="3348"/>
      <c r="AN24" s="3348"/>
    </row>
    <row r="25" spans="1:40" ht="18" customHeight="1" x14ac:dyDescent="0.15">
      <c r="A25" s="1060">
        <v>15</v>
      </c>
      <c r="B25" s="1061"/>
      <c r="C25" s="1062"/>
      <c r="D25" s="1063"/>
      <c r="E25" s="1064"/>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6">
        <f t="shared" si="0"/>
        <v>0</v>
      </c>
      <c r="AL25" s="1067">
        <f t="shared" si="1"/>
        <v>0</v>
      </c>
      <c r="AM25" s="3348"/>
      <c r="AN25" s="3348"/>
    </row>
    <row r="26" spans="1:40" ht="18" customHeight="1" x14ac:dyDescent="0.15">
      <c r="A26" s="1060">
        <v>16</v>
      </c>
      <c r="B26" s="1061"/>
      <c r="C26" s="1062"/>
      <c r="D26" s="1063"/>
      <c r="E26" s="1064"/>
      <c r="F26" s="1065"/>
      <c r="G26" s="1065"/>
      <c r="H26" s="1065"/>
      <c r="I26" s="1065"/>
      <c r="J26" s="1065"/>
      <c r="K26" s="1065"/>
      <c r="L26" s="1065"/>
      <c r="M26" s="1065"/>
      <c r="N26" s="1065"/>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6">
        <f t="shared" si="0"/>
        <v>0</v>
      </c>
      <c r="AL26" s="1067">
        <f t="shared" si="1"/>
        <v>0</v>
      </c>
      <c r="AM26" s="3348"/>
      <c r="AN26" s="3348"/>
    </row>
    <row r="27" spans="1:40" ht="18" customHeight="1" x14ac:dyDescent="0.15">
      <c r="A27" s="1060">
        <v>17</v>
      </c>
      <c r="B27" s="1061"/>
      <c r="C27" s="1062"/>
      <c r="D27" s="1063"/>
      <c r="E27" s="1064"/>
      <c r="F27" s="1065"/>
      <c r="G27" s="1065"/>
      <c r="H27" s="1065"/>
      <c r="I27" s="1065"/>
      <c r="J27" s="1065"/>
      <c r="K27" s="1065"/>
      <c r="L27" s="1065"/>
      <c r="M27" s="1065"/>
      <c r="N27" s="1065"/>
      <c r="O27" s="1065"/>
      <c r="P27" s="1065"/>
      <c r="Q27" s="1065"/>
      <c r="R27" s="1065"/>
      <c r="S27" s="1065"/>
      <c r="T27" s="1065"/>
      <c r="U27" s="1065"/>
      <c r="V27" s="1065"/>
      <c r="W27" s="1065"/>
      <c r="X27" s="1065"/>
      <c r="Y27" s="1065"/>
      <c r="Z27" s="1065"/>
      <c r="AA27" s="1065"/>
      <c r="AB27" s="1065"/>
      <c r="AC27" s="1065"/>
      <c r="AD27" s="1065"/>
      <c r="AE27" s="1065"/>
      <c r="AF27" s="1065"/>
      <c r="AG27" s="1065"/>
      <c r="AH27" s="1065"/>
      <c r="AI27" s="1065"/>
      <c r="AJ27" s="1065"/>
      <c r="AK27" s="1066">
        <f t="shared" si="0"/>
        <v>0</v>
      </c>
      <c r="AL27" s="1067">
        <f t="shared" si="1"/>
        <v>0</v>
      </c>
      <c r="AM27" s="3348"/>
      <c r="AN27" s="3348"/>
    </row>
    <row r="28" spans="1:40" ht="18" customHeight="1" x14ac:dyDescent="0.15">
      <c r="A28" s="1060">
        <v>18</v>
      </c>
      <c r="B28" s="1061"/>
      <c r="C28" s="1062"/>
      <c r="D28" s="1063"/>
      <c r="E28" s="1064"/>
      <c r="F28" s="1065"/>
      <c r="G28" s="1065"/>
      <c r="H28" s="1065"/>
      <c r="I28" s="1065"/>
      <c r="J28" s="1065"/>
      <c r="K28" s="1065"/>
      <c r="L28" s="1065"/>
      <c r="M28" s="1065"/>
      <c r="N28" s="1065"/>
      <c r="O28" s="1065"/>
      <c r="P28" s="1065"/>
      <c r="Q28" s="1065"/>
      <c r="R28" s="1065"/>
      <c r="S28" s="1065"/>
      <c r="T28" s="1065"/>
      <c r="U28" s="1065"/>
      <c r="V28" s="1065"/>
      <c r="W28" s="1065"/>
      <c r="X28" s="1065"/>
      <c r="Y28" s="1065"/>
      <c r="Z28" s="1065"/>
      <c r="AA28" s="1065"/>
      <c r="AB28" s="1065"/>
      <c r="AC28" s="1065"/>
      <c r="AD28" s="1065"/>
      <c r="AE28" s="1065"/>
      <c r="AF28" s="1065"/>
      <c r="AG28" s="1065"/>
      <c r="AH28" s="1065"/>
      <c r="AI28" s="1065"/>
      <c r="AJ28" s="1065"/>
      <c r="AK28" s="1066">
        <f t="shared" si="0"/>
        <v>0</v>
      </c>
      <c r="AL28" s="1067">
        <f t="shared" si="1"/>
        <v>0</v>
      </c>
      <c r="AM28" s="3348"/>
      <c r="AN28" s="3348"/>
    </row>
    <row r="29" spans="1:40" ht="18" customHeight="1" x14ac:dyDescent="0.15">
      <c r="A29" s="1060">
        <v>19</v>
      </c>
      <c r="B29" s="1061"/>
      <c r="C29" s="1062"/>
      <c r="D29" s="1063"/>
      <c r="E29" s="1064"/>
      <c r="F29" s="1065"/>
      <c r="G29" s="1065"/>
      <c r="H29" s="1065"/>
      <c r="I29" s="1065"/>
      <c r="J29" s="1065"/>
      <c r="K29" s="1065"/>
      <c r="L29" s="1065"/>
      <c r="M29" s="1065"/>
      <c r="N29" s="1065"/>
      <c r="O29" s="1065"/>
      <c r="P29" s="1065"/>
      <c r="Q29" s="1065"/>
      <c r="R29" s="1065"/>
      <c r="S29" s="1065"/>
      <c r="T29" s="1065"/>
      <c r="U29" s="1065"/>
      <c r="V29" s="1065"/>
      <c r="W29" s="1065"/>
      <c r="X29" s="1065"/>
      <c r="Y29" s="1065"/>
      <c r="Z29" s="1065"/>
      <c r="AA29" s="1065"/>
      <c r="AB29" s="1065"/>
      <c r="AC29" s="1065"/>
      <c r="AD29" s="1065"/>
      <c r="AE29" s="1065"/>
      <c r="AF29" s="1065"/>
      <c r="AG29" s="1065"/>
      <c r="AH29" s="1065"/>
      <c r="AI29" s="1065"/>
      <c r="AJ29" s="1065"/>
      <c r="AK29" s="1066">
        <f t="shared" si="0"/>
        <v>0</v>
      </c>
      <c r="AL29" s="1067">
        <f t="shared" si="1"/>
        <v>0</v>
      </c>
      <c r="AM29" s="3348"/>
      <c r="AN29" s="3348"/>
    </row>
    <row r="30" spans="1:40" ht="18" customHeight="1" x14ac:dyDescent="0.15">
      <c r="A30" s="1060">
        <v>20</v>
      </c>
      <c r="B30" s="1061"/>
      <c r="C30" s="1062"/>
      <c r="D30" s="1063"/>
      <c r="E30" s="1064"/>
      <c r="F30" s="1065"/>
      <c r="G30" s="1065"/>
      <c r="H30" s="1065"/>
      <c r="I30" s="1065"/>
      <c r="J30" s="1065"/>
      <c r="K30" s="1065"/>
      <c r="L30" s="1065"/>
      <c r="M30" s="1065"/>
      <c r="N30" s="1065"/>
      <c r="O30" s="1065"/>
      <c r="P30" s="1065"/>
      <c r="Q30" s="1065"/>
      <c r="R30" s="1065"/>
      <c r="S30" s="1065"/>
      <c r="T30" s="1065"/>
      <c r="U30" s="1065"/>
      <c r="V30" s="1065"/>
      <c r="W30" s="1065"/>
      <c r="X30" s="1065"/>
      <c r="Y30" s="1065"/>
      <c r="Z30" s="1065"/>
      <c r="AA30" s="1065"/>
      <c r="AB30" s="1065"/>
      <c r="AC30" s="1065"/>
      <c r="AD30" s="1065"/>
      <c r="AE30" s="1065"/>
      <c r="AF30" s="1065"/>
      <c r="AG30" s="1065"/>
      <c r="AH30" s="1065"/>
      <c r="AI30" s="1065"/>
      <c r="AJ30" s="1065"/>
      <c r="AK30" s="1066">
        <f t="shared" si="0"/>
        <v>0</v>
      </c>
      <c r="AL30" s="1067">
        <f t="shared" si="1"/>
        <v>0</v>
      </c>
      <c r="AM30" s="3348"/>
      <c r="AN30" s="3348"/>
    </row>
    <row r="31" spans="1:40" ht="18" customHeight="1" x14ac:dyDescent="0.15">
      <c r="A31" s="3349" t="s">
        <v>75</v>
      </c>
      <c r="B31" s="3350"/>
      <c r="C31" s="3350"/>
      <c r="D31" s="3350"/>
      <c r="E31" s="3350"/>
      <c r="F31" s="1069">
        <f>+SUM(F11:F30)</f>
        <v>0</v>
      </c>
      <c r="G31" s="1069">
        <f t="shared" ref="G31:AJ31" si="2">+SUM(G11:G30)</f>
        <v>0</v>
      </c>
      <c r="H31" s="1069">
        <f t="shared" si="2"/>
        <v>0</v>
      </c>
      <c r="I31" s="1069">
        <f t="shared" si="2"/>
        <v>0</v>
      </c>
      <c r="J31" s="1069">
        <f t="shared" si="2"/>
        <v>0</v>
      </c>
      <c r="K31" s="1069">
        <f t="shared" si="2"/>
        <v>0</v>
      </c>
      <c r="L31" s="1069">
        <f t="shared" si="2"/>
        <v>0</v>
      </c>
      <c r="M31" s="1069">
        <f t="shared" si="2"/>
        <v>0</v>
      </c>
      <c r="N31" s="1069">
        <f t="shared" si="2"/>
        <v>0</v>
      </c>
      <c r="O31" s="1069">
        <f t="shared" si="2"/>
        <v>0</v>
      </c>
      <c r="P31" s="1069">
        <f t="shared" si="2"/>
        <v>0</v>
      </c>
      <c r="Q31" s="1069">
        <f t="shared" si="2"/>
        <v>0</v>
      </c>
      <c r="R31" s="1069">
        <f t="shared" si="2"/>
        <v>0</v>
      </c>
      <c r="S31" s="1069">
        <f t="shared" si="2"/>
        <v>0</v>
      </c>
      <c r="T31" s="1069">
        <f t="shared" si="2"/>
        <v>0</v>
      </c>
      <c r="U31" s="1069">
        <f t="shared" si="2"/>
        <v>0</v>
      </c>
      <c r="V31" s="1069">
        <f t="shared" si="2"/>
        <v>0</v>
      </c>
      <c r="W31" s="1069">
        <f t="shared" si="2"/>
        <v>0</v>
      </c>
      <c r="X31" s="1069">
        <f t="shared" si="2"/>
        <v>0</v>
      </c>
      <c r="Y31" s="1069">
        <f t="shared" si="2"/>
        <v>0</v>
      </c>
      <c r="Z31" s="1069">
        <f t="shared" si="2"/>
        <v>0</v>
      </c>
      <c r="AA31" s="1069">
        <f t="shared" si="2"/>
        <v>0</v>
      </c>
      <c r="AB31" s="1069">
        <f t="shared" si="2"/>
        <v>0</v>
      </c>
      <c r="AC31" s="1069">
        <f t="shared" si="2"/>
        <v>0</v>
      </c>
      <c r="AD31" s="1069">
        <f t="shared" si="2"/>
        <v>0</v>
      </c>
      <c r="AE31" s="1069">
        <f t="shared" si="2"/>
        <v>0</v>
      </c>
      <c r="AF31" s="1069">
        <f t="shared" si="2"/>
        <v>0</v>
      </c>
      <c r="AG31" s="1069">
        <f t="shared" si="2"/>
        <v>0</v>
      </c>
      <c r="AH31" s="1069">
        <f t="shared" si="2"/>
        <v>0</v>
      </c>
      <c r="AI31" s="1069">
        <f t="shared" si="2"/>
        <v>0</v>
      </c>
      <c r="AJ31" s="1069">
        <f t="shared" si="2"/>
        <v>0</v>
      </c>
      <c r="AK31" s="1066">
        <f t="shared" si="0"/>
        <v>0</v>
      </c>
      <c r="AL31" s="1067">
        <f>IF($AK$3="４週",AK31/4,AK31/(DAY(EOMONTH($F$9,0))/7))</f>
        <v>0</v>
      </c>
      <c r="AM31" s="3351"/>
      <c r="AN31" s="3351"/>
    </row>
    <row r="32" spans="1:40" ht="18" customHeight="1" x14ac:dyDescent="0.15">
      <c r="A32" s="3350" t="s">
        <v>1429</v>
      </c>
      <c r="B32" s="3350"/>
      <c r="C32" s="3350"/>
      <c r="D32" s="3350"/>
      <c r="E32" s="3352"/>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69"/>
      <c r="AL32" s="1071"/>
      <c r="AM32" s="3351"/>
      <c r="AN32" s="3351"/>
    </row>
    <row r="33" spans="1:43" ht="15" customHeight="1" x14ac:dyDescent="0.15">
      <c r="A33" s="1057"/>
      <c r="B33" s="1057"/>
      <c r="C33" s="1057"/>
      <c r="D33" s="1057"/>
      <c r="E33" s="105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1057"/>
      <c r="AL33" s="1057"/>
      <c r="AM33" s="532"/>
    </row>
    <row r="34" spans="1:43" ht="15" customHeight="1" x14ac:dyDescent="0.15">
      <c r="A34" s="1057"/>
      <c r="B34" s="1057"/>
      <c r="C34" s="1057"/>
      <c r="D34" s="1057"/>
      <c r="E34" s="105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1057"/>
      <c r="AL34" s="1057"/>
      <c r="AM34" s="532"/>
    </row>
    <row r="35" spans="1:43" ht="21" customHeight="1" x14ac:dyDescent="0.15">
      <c r="A35" s="1049" t="s">
        <v>1430</v>
      </c>
      <c r="B35" s="1057"/>
      <c r="C35" s="1057"/>
      <c r="D35" s="1057"/>
      <c r="E35" s="1057"/>
      <c r="F35" s="1057"/>
      <c r="G35" s="387"/>
      <c r="H35" s="387"/>
      <c r="I35" s="387"/>
      <c r="J35" s="387"/>
      <c r="K35" s="387"/>
      <c r="L35" s="387"/>
      <c r="M35" s="387"/>
      <c r="N35" s="387"/>
      <c r="O35" s="387"/>
      <c r="AM35" s="1057"/>
      <c r="AN35" s="532"/>
    </row>
    <row r="36" spans="1:43" ht="24.95" customHeight="1" x14ac:dyDescent="0.15">
      <c r="A36" s="3319"/>
      <c r="B36" s="3319"/>
      <c r="C36" s="3319"/>
      <c r="D36" s="1072">
        <v>4</v>
      </c>
      <c r="E36" s="1072">
        <v>5</v>
      </c>
      <c r="F36" s="3347">
        <v>6</v>
      </c>
      <c r="G36" s="3347"/>
      <c r="H36" s="3347"/>
      <c r="I36" s="3347">
        <v>7</v>
      </c>
      <c r="J36" s="3347"/>
      <c r="K36" s="3347"/>
      <c r="L36" s="3347">
        <v>8</v>
      </c>
      <c r="M36" s="3347"/>
      <c r="N36" s="3347"/>
      <c r="O36" s="3347">
        <v>9</v>
      </c>
      <c r="P36" s="3347"/>
      <c r="Q36" s="3347"/>
      <c r="R36" s="3347">
        <v>10</v>
      </c>
      <c r="S36" s="3347"/>
      <c r="T36" s="3347"/>
      <c r="U36" s="3347">
        <v>11</v>
      </c>
      <c r="V36" s="3347"/>
      <c r="W36" s="3347"/>
      <c r="X36" s="3347">
        <v>12</v>
      </c>
      <c r="Y36" s="3347"/>
      <c r="Z36" s="3347"/>
      <c r="AA36" s="3347">
        <v>1</v>
      </c>
      <c r="AB36" s="3347"/>
      <c r="AC36" s="3347"/>
      <c r="AD36" s="3347">
        <v>2</v>
      </c>
      <c r="AE36" s="3347"/>
      <c r="AF36" s="3347"/>
      <c r="AG36" s="3347">
        <v>3</v>
      </c>
      <c r="AH36" s="3347"/>
      <c r="AI36" s="3347"/>
      <c r="AJ36" s="3319" t="s">
        <v>313</v>
      </c>
      <c r="AK36" s="3319"/>
      <c r="AL36" s="1073" t="s">
        <v>1431</v>
      </c>
      <c r="AM36" s="1074"/>
      <c r="AN36" s="1074"/>
      <c r="AO36" s="1074"/>
      <c r="AP36" s="1074"/>
      <c r="AQ36" s="1074"/>
    </row>
    <row r="37" spans="1:43" ht="18" customHeight="1" x14ac:dyDescent="0.15">
      <c r="A37" s="3335" t="s">
        <v>1433</v>
      </c>
      <c r="B37" s="3335"/>
      <c r="C37" s="3335"/>
      <c r="D37" s="1069">
        <f>SUM(D40:D43)</f>
        <v>1740</v>
      </c>
      <c r="E37" s="1069">
        <f>SUM(E40:E43)</f>
        <v>1631</v>
      </c>
      <c r="F37" s="3328">
        <f>SUM(F40:H43)</f>
        <v>1740</v>
      </c>
      <c r="G37" s="3328"/>
      <c r="H37" s="3328"/>
      <c r="I37" s="3328">
        <f>SUM(I40:K43)</f>
        <v>1827</v>
      </c>
      <c r="J37" s="3328"/>
      <c r="K37" s="3328"/>
      <c r="L37" s="3328">
        <f>SUM(L40:N43)</f>
        <v>1827</v>
      </c>
      <c r="M37" s="3328"/>
      <c r="N37" s="3328"/>
      <c r="O37" s="3328">
        <f>SUM(O40:Q43)</f>
        <v>1653</v>
      </c>
      <c r="P37" s="3328"/>
      <c r="Q37" s="3328"/>
      <c r="R37" s="3328">
        <f>SUM(R40:T43)</f>
        <v>1740</v>
      </c>
      <c r="S37" s="3328"/>
      <c r="T37" s="3328"/>
      <c r="U37" s="3328">
        <f>SUM(U40:W43)</f>
        <v>1740</v>
      </c>
      <c r="V37" s="3328"/>
      <c r="W37" s="3328"/>
      <c r="X37" s="3328">
        <f>SUM(X40:Z43)</f>
        <v>1653</v>
      </c>
      <c r="Y37" s="3328"/>
      <c r="Z37" s="3328"/>
      <c r="AA37" s="3328">
        <f>SUM(AA40:AC43)</f>
        <v>1653</v>
      </c>
      <c r="AB37" s="3328"/>
      <c r="AC37" s="3328"/>
      <c r="AD37" s="3328">
        <f>SUM(AD40:AF43)</f>
        <v>1653</v>
      </c>
      <c r="AE37" s="3328"/>
      <c r="AF37" s="3328"/>
      <c r="AG37" s="3328">
        <f>SUM(AG40:AI43)</f>
        <v>1740</v>
      </c>
      <c r="AH37" s="3328"/>
      <c r="AI37" s="3328"/>
      <c r="AJ37" s="3315">
        <f t="shared" ref="AJ37:AJ43" si="3">SUM(D37:AI37)</f>
        <v>20597</v>
      </c>
      <c r="AK37" s="3315"/>
      <c r="AL37" s="1076">
        <f>ROUNDUP(AJ37/AJ44,1)</f>
        <v>87</v>
      </c>
      <c r="AM37" s="1074"/>
      <c r="AN37" s="1074"/>
      <c r="AO37" s="1074"/>
      <c r="AP37" s="1074"/>
      <c r="AQ37" s="1074"/>
    </row>
    <row r="38" spans="1:43" ht="18" customHeight="1" x14ac:dyDescent="0.15">
      <c r="A38" s="1097" t="s">
        <v>1434</v>
      </c>
      <c r="B38" s="1098"/>
      <c r="C38" s="1099"/>
      <c r="D38" s="1065">
        <v>50</v>
      </c>
      <c r="E38" s="1065">
        <v>45</v>
      </c>
      <c r="F38" s="3330">
        <v>50</v>
      </c>
      <c r="G38" s="3330"/>
      <c r="H38" s="3330"/>
      <c r="I38" s="3330">
        <v>50</v>
      </c>
      <c r="J38" s="3330"/>
      <c r="K38" s="3330"/>
      <c r="L38" s="3330">
        <v>50</v>
      </c>
      <c r="M38" s="3330"/>
      <c r="N38" s="3330"/>
      <c r="O38" s="3330">
        <v>45</v>
      </c>
      <c r="P38" s="3330"/>
      <c r="Q38" s="3330"/>
      <c r="R38" s="3330">
        <v>50</v>
      </c>
      <c r="S38" s="3330"/>
      <c r="T38" s="3330"/>
      <c r="U38" s="3330">
        <v>50</v>
      </c>
      <c r="V38" s="3330"/>
      <c r="W38" s="3330"/>
      <c r="X38" s="3330">
        <v>45</v>
      </c>
      <c r="Y38" s="3330"/>
      <c r="Z38" s="3330"/>
      <c r="AA38" s="3330">
        <v>45</v>
      </c>
      <c r="AB38" s="3330"/>
      <c r="AC38" s="3330"/>
      <c r="AD38" s="3330">
        <v>45</v>
      </c>
      <c r="AE38" s="3330"/>
      <c r="AF38" s="3330"/>
      <c r="AG38" s="3330">
        <v>50</v>
      </c>
      <c r="AH38" s="3330"/>
      <c r="AI38" s="3330"/>
      <c r="AJ38" s="3315">
        <f t="shared" si="3"/>
        <v>575</v>
      </c>
      <c r="AK38" s="3315"/>
      <c r="AL38" s="1076">
        <f t="shared" ref="AL38:AL43" si="4">ROUNDUP(AJ38/$AJ$44,1)</f>
        <v>2.5</v>
      </c>
      <c r="AM38" s="1074"/>
      <c r="AN38" s="1074"/>
      <c r="AO38" s="1074"/>
      <c r="AP38" s="1074"/>
      <c r="AQ38" s="1074"/>
    </row>
    <row r="39" spans="1:43" ht="18" customHeight="1" x14ac:dyDescent="0.15">
      <c r="A39" s="1097" t="s">
        <v>1435</v>
      </c>
      <c r="B39" s="1098"/>
      <c r="C39" s="1099"/>
      <c r="D39" s="1065">
        <v>50</v>
      </c>
      <c r="E39" s="1065">
        <v>50</v>
      </c>
      <c r="F39" s="3330">
        <v>50</v>
      </c>
      <c r="G39" s="3330"/>
      <c r="H39" s="3330"/>
      <c r="I39" s="3330">
        <v>55</v>
      </c>
      <c r="J39" s="3330"/>
      <c r="K39" s="3330"/>
      <c r="L39" s="3330">
        <v>55</v>
      </c>
      <c r="M39" s="3330"/>
      <c r="N39" s="3330"/>
      <c r="O39" s="3330">
        <v>50</v>
      </c>
      <c r="P39" s="3330"/>
      <c r="Q39" s="3330"/>
      <c r="R39" s="3330">
        <v>50</v>
      </c>
      <c r="S39" s="3330"/>
      <c r="T39" s="3330"/>
      <c r="U39" s="3330">
        <v>50</v>
      </c>
      <c r="V39" s="3330"/>
      <c r="W39" s="3330"/>
      <c r="X39" s="3330">
        <v>50</v>
      </c>
      <c r="Y39" s="3330"/>
      <c r="Z39" s="3330"/>
      <c r="AA39" s="3330">
        <v>50</v>
      </c>
      <c r="AB39" s="3330"/>
      <c r="AC39" s="3330"/>
      <c r="AD39" s="3330">
        <v>50</v>
      </c>
      <c r="AE39" s="3330"/>
      <c r="AF39" s="3330"/>
      <c r="AG39" s="3330">
        <v>50</v>
      </c>
      <c r="AH39" s="3330"/>
      <c r="AI39" s="3330"/>
      <c r="AJ39" s="3315">
        <f t="shared" si="3"/>
        <v>610</v>
      </c>
      <c r="AK39" s="3315"/>
      <c r="AL39" s="1076">
        <f t="shared" si="4"/>
        <v>2.6</v>
      </c>
      <c r="AM39" s="1074"/>
      <c r="AN39" s="1074"/>
      <c r="AO39" s="1074"/>
      <c r="AP39" s="1074"/>
      <c r="AQ39" s="1074"/>
    </row>
    <row r="40" spans="1:43" ht="18" customHeight="1" x14ac:dyDescent="0.15">
      <c r="A40" s="1097" t="s">
        <v>1436</v>
      </c>
      <c r="B40" s="1098"/>
      <c r="C40" s="1099"/>
      <c r="D40" s="1065">
        <v>100</v>
      </c>
      <c r="E40" s="1065">
        <v>95</v>
      </c>
      <c r="F40" s="3330">
        <v>100</v>
      </c>
      <c r="G40" s="3330"/>
      <c r="H40" s="3330"/>
      <c r="I40" s="3330">
        <v>105</v>
      </c>
      <c r="J40" s="3330"/>
      <c r="K40" s="3330"/>
      <c r="L40" s="3330">
        <v>105</v>
      </c>
      <c r="M40" s="3330"/>
      <c r="N40" s="3330"/>
      <c r="O40" s="3330">
        <v>95</v>
      </c>
      <c r="P40" s="3330"/>
      <c r="Q40" s="3330"/>
      <c r="R40" s="3330">
        <v>100</v>
      </c>
      <c r="S40" s="3330"/>
      <c r="T40" s="3330"/>
      <c r="U40" s="3330">
        <v>100</v>
      </c>
      <c r="V40" s="3330"/>
      <c r="W40" s="3330"/>
      <c r="X40" s="3330">
        <v>95</v>
      </c>
      <c r="Y40" s="3330"/>
      <c r="Z40" s="3330"/>
      <c r="AA40" s="3330">
        <v>95</v>
      </c>
      <c r="AB40" s="3330"/>
      <c r="AC40" s="3330"/>
      <c r="AD40" s="3330">
        <v>95</v>
      </c>
      <c r="AE40" s="3330"/>
      <c r="AF40" s="3330"/>
      <c r="AG40" s="3330">
        <v>100</v>
      </c>
      <c r="AH40" s="3330"/>
      <c r="AI40" s="3330"/>
      <c r="AJ40" s="3315">
        <f t="shared" si="3"/>
        <v>1185</v>
      </c>
      <c r="AK40" s="3315"/>
      <c r="AL40" s="1076">
        <f t="shared" si="4"/>
        <v>5</v>
      </c>
      <c r="AM40" s="1074"/>
      <c r="AN40" s="1074"/>
      <c r="AO40" s="1074"/>
      <c r="AP40" s="1074"/>
      <c r="AQ40" s="1074"/>
    </row>
    <row r="41" spans="1:43" ht="18" customHeight="1" x14ac:dyDescent="0.15">
      <c r="A41" s="1097" t="s">
        <v>1437</v>
      </c>
      <c r="B41" s="1098"/>
      <c r="C41" s="1099"/>
      <c r="D41" s="1065">
        <v>100</v>
      </c>
      <c r="E41" s="1065">
        <v>95</v>
      </c>
      <c r="F41" s="3330">
        <v>100</v>
      </c>
      <c r="G41" s="3330"/>
      <c r="H41" s="3330"/>
      <c r="I41" s="3330">
        <v>105</v>
      </c>
      <c r="J41" s="3330"/>
      <c r="K41" s="3330"/>
      <c r="L41" s="3330">
        <v>105</v>
      </c>
      <c r="M41" s="3330"/>
      <c r="N41" s="3330"/>
      <c r="O41" s="3330">
        <v>95</v>
      </c>
      <c r="P41" s="3330"/>
      <c r="Q41" s="3330"/>
      <c r="R41" s="3330">
        <v>100</v>
      </c>
      <c r="S41" s="3330"/>
      <c r="T41" s="3330"/>
      <c r="U41" s="3330">
        <v>100</v>
      </c>
      <c r="V41" s="3330"/>
      <c r="W41" s="3330"/>
      <c r="X41" s="3330">
        <v>95</v>
      </c>
      <c r="Y41" s="3330"/>
      <c r="Z41" s="3330"/>
      <c r="AA41" s="3330">
        <v>95</v>
      </c>
      <c r="AB41" s="3330"/>
      <c r="AC41" s="3330"/>
      <c r="AD41" s="3330">
        <v>95</v>
      </c>
      <c r="AE41" s="3330"/>
      <c r="AF41" s="3330"/>
      <c r="AG41" s="3330">
        <v>100</v>
      </c>
      <c r="AH41" s="3330"/>
      <c r="AI41" s="3330"/>
      <c r="AJ41" s="3315">
        <f t="shared" si="3"/>
        <v>1185</v>
      </c>
      <c r="AK41" s="3315"/>
      <c r="AL41" s="1076">
        <f t="shared" si="4"/>
        <v>5</v>
      </c>
      <c r="AM41" s="1074"/>
      <c r="AN41" s="1074"/>
      <c r="AO41" s="1074"/>
      <c r="AP41" s="1074"/>
      <c r="AQ41" s="1074"/>
    </row>
    <row r="42" spans="1:43" ht="18" customHeight="1" x14ac:dyDescent="0.15">
      <c r="A42" s="1097" t="s">
        <v>1439</v>
      </c>
      <c r="B42" s="1098"/>
      <c r="C42" s="1099"/>
      <c r="D42" s="1065">
        <v>140</v>
      </c>
      <c r="E42" s="1065">
        <v>131</v>
      </c>
      <c r="F42" s="3330">
        <v>140</v>
      </c>
      <c r="G42" s="3330"/>
      <c r="H42" s="3330"/>
      <c r="I42" s="3330">
        <v>147</v>
      </c>
      <c r="J42" s="3330"/>
      <c r="K42" s="3330"/>
      <c r="L42" s="3330">
        <v>147</v>
      </c>
      <c r="M42" s="3330"/>
      <c r="N42" s="3330"/>
      <c r="O42" s="3330">
        <v>133</v>
      </c>
      <c r="P42" s="3330"/>
      <c r="Q42" s="3330"/>
      <c r="R42" s="3330">
        <v>140</v>
      </c>
      <c r="S42" s="3330"/>
      <c r="T42" s="3330"/>
      <c r="U42" s="3330">
        <v>140</v>
      </c>
      <c r="V42" s="3330"/>
      <c r="W42" s="3330"/>
      <c r="X42" s="3330">
        <v>133</v>
      </c>
      <c r="Y42" s="3330"/>
      <c r="Z42" s="3330"/>
      <c r="AA42" s="3330">
        <v>133</v>
      </c>
      <c r="AB42" s="3330"/>
      <c r="AC42" s="3330"/>
      <c r="AD42" s="3330">
        <v>133</v>
      </c>
      <c r="AE42" s="3330"/>
      <c r="AF42" s="3330"/>
      <c r="AG42" s="3330">
        <v>140</v>
      </c>
      <c r="AH42" s="3330"/>
      <c r="AI42" s="3330"/>
      <c r="AJ42" s="3315">
        <f t="shared" si="3"/>
        <v>1657</v>
      </c>
      <c r="AK42" s="3315"/>
      <c r="AL42" s="1076">
        <f t="shared" si="4"/>
        <v>7</v>
      </c>
      <c r="AM42" s="1074"/>
      <c r="AN42" s="1074"/>
      <c r="AO42" s="1074"/>
      <c r="AP42" s="1074"/>
      <c r="AQ42" s="1074"/>
    </row>
    <row r="43" spans="1:43" ht="18" customHeight="1" x14ac:dyDescent="0.15">
      <c r="A43" s="3341" t="s">
        <v>1441</v>
      </c>
      <c r="B43" s="3339"/>
      <c r="C43" s="3340"/>
      <c r="D43" s="1065">
        <v>1400</v>
      </c>
      <c r="E43" s="1065">
        <v>1310</v>
      </c>
      <c r="F43" s="3330">
        <v>1400</v>
      </c>
      <c r="G43" s="3330"/>
      <c r="H43" s="3330"/>
      <c r="I43" s="3330">
        <v>1470</v>
      </c>
      <c r="J43" s="3330"/>
      <c r="K43" s="3330"/>
      <c r="L43" s="3330">
        <v>1470</v>
      </c>
      <c r="M43" s="3330"/>
      <c r="N43" s="3330"/>
      <c r="O43" s="3330">
        <v>1330</v>
      </c>
      <c r="P43" s="3330"/>
      <c r="Q43" s="3330"/>
      <c r="R43" s="3330">
        <v>1400</v>
      </c>
      <c r="S43" s="3330"/>
      <c r="T43" s="3330"/>
      <c r="U43" s="3330">
        <v>1400</v>
      </c>
      <c r="V43" s="3330"/>
      <c r="W43" s="3330"/>
      <c r="X43" s="3330">
        <v>1330</v>
      </c>
      <c r="Y43" s="3330"/>
      <c r="Z43" s="3330"/>
      <c r="AA43" s="3330">
        <v>1330</v>
      </c>
      <c r="AB43" s="3330"/>
      <c r="AC43" s="3330"/>
      <c r="AD43" s="3330">
        <v>1330</v>
      </c>
      <c r="AE43" s="3330"/>
      <c r="AF43" s="3330"/>
      <c r="AG43" s="3330">
        <v>1400</v>
      </c>
      <c r="AH43" s="3330"/>
      <c r="AI43" s="3330"/>
      <c r="AJ43" s="3315">
        <f t="shared" si="3"/>
        <v>16570</v>
      </c>
      <c r="AK43" s="3315"/>
      <c r="AL43" s="1076">
        <f t="shared" si="4"/>
        <v>70</v>
      </c>
      <c r="AM43" s="1074"/>
      <c r="AN43" s="1074"/>
      <c r="AO43" s="1074"/>
      <c r="AP43" s="1074"/>
      <c r="AQ43" s="1074"/>
    </row>
    <row r="44" spans="1:43" ht="18" customHeight="1" x14ac:dyDescent="0.15">
      <c r="A44" s="3335" t="s">
        <v>1442</v>
      </c>
      <c r="B44" s="3335"/>
      <c r="C44" s="3335"/>
      <c r="D44" s="1065">
        <v>20</v>
      </c>
      <c r="E44" s="1065">
        <v>19</v>
      </c>
      <c r="F44" s="3330">
        <v>20</v>
      </c>
      <c r="G44" s="3330"/>
      <c r="H44" s="3330"/>
      <c r="I44" s="3330">
        <v>21</v>
      </c>
      <c r="J44" s="3330"/>
      <c r="K44" s="3330"/>
      <c r="L44" s="3330">
        <v>21</v>
      </c>
      <c r="M44" s="3330"/>
      <c r="N44" s="3330"/>
      <c r="O44" s="3330">
        <v>19</v>
      </c>
      <c r="P44" s="3330"/>
      <c r="Q44" s="3330"/>
      <c r="R44" s="3330">
        <v>20</v>
      </c>
      <c r="S44" s="3330"/>
      <c r="T44" s="3330"/>
      <c r="U44" s="3330">
        <v>20</v>
      </c>
      <c r="V44" s="3330"/>
      <c r="W44" s="3330"/>
      <c r="X44" s="3330">
        <v>19</v>
      </c>
      <c r="Y44" s="3330"/>
      <c r="Z44" s="3330"/>
      <c r="AA44" s="3330">
        <v>19</v>
      </c>
      <c r="AB44" s="3330"/>
      <c r="AC44" s="3330"/>
      <c r="AD44" s="3330">
        <v>19</v>
      </c>
      <c r="AE44" s="3330"/>
      <c r="AF44" s="3330"/>
      <c r="AG44" s="3330">
        <v>20</v>
      </c>
      <c r="AH44" s="3330"/>
      <c r="AI44" s="3330"/>
      <c r="AJ44" s="3315">
        <f>+SUM(D44:AI44)</f>
        <v>237</v>
      </c>
      <c r="AK44" s="3315"/>
      <c r="AL44" s="1081"/>
      <c r="AM44" s="1074"/>
      <c r="AN44" s="1074"/>
      <c r="AO44" s="1074"/>
      <c r="AP44" s="1074"/>
      <c r="AQ44" s="1074"/>
    </row>
    <row r="45" spans="1:43" ht="5.0999999999999996" customHeight="1" x14ac:dyDescent="0.15">
      <c r="A45" s="1082"/>
      <c r="B45" s="1082"/>
      <c r="C45" s="1082"/>
      <c r="D45" s="1074"/>
      <c r="E45" s="1074"/>
      <c r="F45" s="1074"/>
      <c r="G45" s="1074"/>
      <c r="H45" s="1074"/>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1083"/>
      <c r="AK45" s="387"/>
      <c r="AL45" s="1057"/>
      <c r="AM45" s="1057"/>
      <c r="AN45" s="532"/>
    </row>
    <row r="46" spans="1:43" ht="18" customHeight="1" x14ac:dyDescent="0.15">
      <c r="A46" s="1049" t="s">
        <v>1443</v>
      </c>
      <c r="B46" s="387"/>
      <c r="D46" s="387"/>
      <c r="E46" s="387"/>
      <c r="F46" s="387"/>
      <c r="G46" s="387"/>
      <c r="H46" s="387"/>
      <c r="I46" s="387"/>
      <c r="J46" s="387"/>
      <c r="K46" s="387"/>
      <c r="L46" s="387"/>
      <c r="M46" s="387"/>
      <c r="N46" s="387"/>
      <c r="O46" s="387"/>
      <c r="P46" s="387"/>
      <c r="Q46" s="387"/>
      <c r="R46" s="387"/>
      <c r="S46" s="387"/>
      <c r="T46" s="387"/>
      <c r="U46" s="387"/>
      <c r="V46" s="387"/>
      <c r="W46" s="1057"/>
      <c r="X46" s="387"/>
      <c r="Y46" s="387"/>
      <c r="Z46" s="387"/>
      <c r="AA46" s="387"/>
      <c r="AB46" s="387"/>
      <c r="AC46" s="387"/>
      <c r="AD46" s="387"/>
      <c r="AE46" s="387"/>
      <c r="AF46" s="387"/>
      <c r="AG46" s="387"/>
      <c r="AH46" s="387"/>
      <c r="AI46" s="387"/>
      <c r="AJ46" s="1083"/>
      <c r="AK46" s="387"/>
      <c r="AL46" s="1057"/>
      <c r="AM46" s="1057"/>
      <c r="AN46" s="532"/>
    </row>
    <row r="47" spans="1:43" ht="45" customHeight="1" x14ac:dyDescent="0.15">
      <c r="A47" s="3319" t="s">
        <v>1444</v>
      </c>
      <c r="B47" s="3319"/>
      <c r="C47" s="3319" t="s">
        <v>1423</v>
      </c>
      <c r="D47" s="3319"/>
      <c r="E47" s="3327" t="s">
        <v>1425</v>
      </c>
      <c r="F47" s="3327"/>
      <c r="G47" s="3327"/>
      <c r="H47" s="3327"/>
      <c r="I47" s="1074"/>
      <c r="J47" s="1074"/>
      <c r="K47" s="1074"/>
      <c r="L47" s="1074"/>
      <c r="M47" s="1074"/>
      <c r="N47" s="1074"/>
      <c r="O47" s="1074"/>
      <c r="P47" s="1074"/>
      <c r="Q47" s="1074"/>
      <c r="R47" s="1074"/>
      <c r="S47" s="1074"/>
      <c r="T47" s="1074"/>
      <c r="U47" s="1074"/>
      <c r="W47" s="1057"/>
      <c r="X47" s="387"/>
      <c r="Y47" s="387"/>
      <c r="Z47" s="387"/>
      <c r="AA47" s="387"/>
      <c r="AB47" s="387"/>
      <c r="AC47" s="387"/>
      <c r="AD47" s="387"/>
      <c r="AE47" s="387"/>
      <c r="AF47" s="387"/>
      <c r="AG47" s="387"/>
      <c r="AH47" s="387"/>
      <c r="AI47" s="387"/>
      <c r="AJ47" s="1083"/>
      <c r="AK47" s="387"/>
      <c r="AL47" s="1057"/>
      <c r="AM47" s="1057"/>
      <c r="AN47" s="532"/>
    </row>
    <row r="48" spans="1:43" ht="18" customHeight="1" x14ac:dyDescent="0.15">
      <c r="A48" s="3327" t="s">
        <v>1446</v>
      </c>
      <c r="B48" s="3327"/>
      <c r="C48" s="3328">
        <f>ROUNDDOWN(IF(AL37&lt;=30,1,1+ROUNDUP((AL37-30)/30,0)),1)</f>
        <v>3</v>
      </c>
      <c r="D48" s="3328"/>
      <c r="E48" s="3328">
        <f>ROUNDDOWN(AL37/6,1)</f>
        <v>14.5</v>
      </c>
      <c r="F48" s="3328"/>
      <c r="G48" s="3328"/>
      <c r="H48" s="3328"/>
      <c r="I48" s="1074"/>
      <c r="J48" s="1074"/>
      <c r="K48" s="1074"/>
      <c r="L48" s="1074"/>
      <c r="M48" s="1074"/>
      <c r="N48" s="1074"/>
      <c r="O48" s="1074"/>
      <c r="P48" s="1074"/>
      <c r="Q48" s="1074"/>
      <c r="R48" s="1074"/>
      <c r="S48" s="1074"/>
      <c r="T48" s="1074"/>
      <c r="U48" s="1074"/>
      <c r="W48" s="1057"/>
      <c r="X48" s="387"/>
      <c r="Y48" s="387"/>
      <c r="Z48" s="387"/>
      <c r="AA48" s="387"/>
      <c r="AB48" s="387"/>
      <c r="AC48" s="387"/>
      <c r="AD48" s="387"/>
      <c r="AE48" s="387"/>
      <c r="AF48" s="387"/>
      <c r="AG48" s="387"/>
      <c r="AH48" s="387"/>
      <c r="AI48" s="387"/>
      <c r="AJ48" s="1083"/>
      <c r="AK48" s="387"/>
      <c r="AL48" s="1057"/>
      <c r="AM48" s="1057"/>
      <c r="AN48" s="532"/>
    </row>
    <row r="49" spans="1:40" ht="5.0999999999999996" customHeight="1" x14ac:dyDescent="0.15">
      <c r="A49" s="1082"/>
      <c r="B49" s="1082"/>
      <c r="C49" s="1082"/>
      <c r="D49" s="1082"/>
      <c r="E49" s="1082"/>
      <c r="F49" s="1082"/>
      <c r="G49" s="1082"/>
      <c r="H49" s="1082"/>
      <c r="I49" s="1082"/>
      <c r="J49" s="387"/>
      <c r="K49" s="387"/>
      <c r="L49" s="387"/>
      <c r="M49" s="1083"/>
      <c r="N49" s="387"/>
      <c r="O49" s="387"/>
      <c r="P49" s="387"/>
      <c r="Q49" s="1074"/>
      <c r="W49" s="1057"/>
      <c r="X49" s="387"/>
      <c r="Y49" s="387"/>
      <c r="Z49" s="387"/>
      <c r="AA49" s="387"/>
      <c r="AB49" s="387"/>
      <c r="AC49" s="387"/>
      <c r="AD49" s="387"/>
      <c r="AE49" s="387"/>
      <c r="AF49" s="387"/>
      <c r="AG49" s="387"/>
      <c r="AH49" s="387"/>
      <c r="AI49" s="387"/>
      <c r="AJ49" s="1083"/>
      <c r="AK49" s="387"/>
      <c r="AL49" s="1057"/>
      <c r="AM49" s="1057"/>
      <c r="AN49" s="532"/>
    </row>
    <row r="50" spans="1:40" ht="21" customHeight="1" x14ac:dyDescent="0.15">
      <c r="A50" s="1049" t="s">
        <v>1447</v>
      </c>
      <c r="B50" s="3"/>
      <c r="C50" s="1052"/>
      <c r="D50" s="1052"/>
      <c r="E50" s="1052"/>
      <c r="F50" s="1052"/>
      <c r="G50" s="532"/>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32"/>
      <c r="AF50" s="532"/>
      <c r="AG50" s="532"/>
      <c r="AH50" s="532"/>
      <c r="AI50" s="532"/>
      <c r="AJ50" s="532"/>
      <c r="AK50" s="532"/>
      <c r="AL50" s="1052"/>
      <c r="AM50" s="1052"/>
      <c r="AN50" s="532"/>
    </row>
    <row r="51" spans="1:40" ht="24.95" customHeight="1" x14ac:dyDescent="0.15">
      <c r="A51" s="532"/>
      <c r="B51" s="1057"/>
      <c r="C51" s="3316" t="str">
        <f>IF(VLOOKUP($AK$1,[6]選択肢!$A$1:$J$32,C56,FALSE)=0,"-",VLOOKUP($AK$1,[6]選択肢!$A$1:$J$32,C56,FALSE))</f>
        <v>管理者</v>
      </c>
      <c r="D51" s="3317"/>
      <c r="E51" s="3325" t="str">
        <f>IF(VLOOKUP($AK$1,[6]選択肢!$A$1:$J$32,E56,FALSE)=0,"-",VLOOKUP($AK$1,[6]選択肢!$A$1:$J$32,E56,FALSE))</f>
        <v>サービス管理責任者</v>
      </c>
      <c r="F51" s="3325"/>
      <c r="G51" s="3325"/>
      <c r="H51" s="3325"/>
      <c r="I51" s="3316" t="str">
        <f>IF(VLOOKUP($AK$1,[6]選択肢!$A$1:$J$32,I56,FALSE)=0,"-",VLOOKUP($AK$1,[6]選択肢!$A$1:$J$32,I56,FALSE))</f>
        <v>世話人</v>
      </c>
      <c r="J51" s="3317"/>
      <c r="K51" s="3317"/>
      <c r="L51" s="3317"/>
      <c r="M51" s="3317"/>
      <c r="N51" s="3318"/>
      <c r="O51" s="3316" t="str">
        <f>IF(VLOOKUP($AK$1,[6]選択肢!$A$1:$J$32,O56,FALSE)=0,"-",VLOOKUP($AK$1,[6]選択肢!$A$1:$J$32,O56,FALSE))</f>
        <v>-</v>
      </c>
      <c r="P51" s="3317"/>
      <c r="Q51" s="3317"/>
      <c r="R51" s="3317"/>
      <c r="S51" s="3317"/>
      <c r="T51" s="3318"/>
      <c r="U51" s="3316" t="str">
        <f>IF(VLOOKUP($AK$1,[6]選択肢!$A$1:$J$32,U56,FALSE)=0,"-",VLOOKUP($AK$1,[6]選択肢!$A$1:$J$32,U56,FALSE))</f>
        <v>-</v>
      </c>
      <c r="V51" s="3317"/>
      <c r="W51" s="3317"/>
      <c r="X51" s="3317"/>
      <c r="Y51" s="3317"/>
      <c r="Z51" s="3318"/>
      <c r="AA51" s="3316" t="str">
        <f>IF(VLOOKUP($AK$1,[6]選択肢!$A$1:$J$32,AA56,FALSE)=0,"-",VLOOKUP($AK$1,[6]選択肢!$A$1:$J$32,AA56,FALSE))</f>
        <v>-</v>
      </c>
      <c r="AB51" s="3317"/>
      <c r="AC51" s="3317"/>
      <c r="AD51" s="3317"/>
      <c r="AE51" s="3317"/>
      <c r="AF51" s="3318"/>
      <c r="AG51" s="3325" t="str">
        <f>IF(VLOOKUP($AK$1,[6]選択肢!$A$1:$J$32,AG56,FALSE)=0,"-",VLOOKUP($AK$1,[6]選択肢!$A$1:$J$32,AG56,FALSE))</f>
        <v>-</v>
      </c>
      <c r="AH51" s="3325"/>
      <c r="AI51" s="3325"/>
      <c r="AJ51" s="3325"/>
      <c r="AK51" s="3325"/>
      <c r="AL51" s="3325" t="str">
        <f>IF(VLOOKUP($AK$1,[6]選択肢!$A$1:$J$32,AL56,FALSE)=0,"-",VLOOKUP($AK$1,[6]選択肢!$A$1:$J$32,AL56,FALSE))</f>
        <v>-</v>
      </c>
      <c r="AM51" s="3325"/>
      <c r="AN51" s="532"/>
    </row>
    <row r="52" spans="1:40" ht="18" customHeight="1" x14ac:dyDescent="0.15">
      <c r="A52" s="532"/>
      <c r="B52" s="1057"/>
      <c r="C52" s="1084" t="s">
        <v>1448</v>
      </c>
      <c r="D52" s="1084" t="s">
        <v>1449</v>
      </c>
      <c r="E52" s="1085" t="s">
        <v>1448</v>
      </c>
      <c r="F52" s="3326" t="s">
        <v>1449</v>
      </c>
      <c r="G52" s="3326"/>
      <c r="H52" s="3326"/>
      <c r="I52" s="3322" t="s">
        <v>1448</v>
      </c>
      <c r="J52" s="3323"/>
      <c r="K52" s="3324"/>
      <c r="L52" s="3322" t="s">
        <v>1449</v>
      </c>
      <c r="M52" s="3323"/>
      <c r="N52" s="3324"/>
      <c r="O52" s="3322" t="s">
        <v>1448</v>
      </c>
      <c r="P52" s="3323"/>
      <c r="Q52" s="3324"/>
      <c r="R52" s="3322" t="s">
        <v>1449</v>
      </c>
      <c r="S52" s="3323"/>
      <c r="T52" s="3324"/>
      <c r="U52" s="3322" t="s">
        <v>1448</v>
      </c>
      <c r="V52" s="3323"/>
      <c r="W52" s="3324"/>
      <c r="X52" s="3322" t="s">
        <v>1449</v>
      </c>
      <c r="Y52" s="3323"/>
      <c r="Z52" s="3324"/>
      <c r="AA52" s="3322" t="s">
        <v>1448</v>
      </c>
      <c r="AB52" s="3323"/>
      <c r="AC52" s="3324"/>
      <c r="AD52" s="3322" t="s">
        <v>1449</v>
      </c>
      <c r="AE52" s="3323"/>
      <c r="AF52" s="3324"/>
      <c r="AG52" s="3322" t="s">
        <v>1448</v>
      </c>
      <c r="AH52" s="3323"/>
      <c r="AI52" s="3324"/>
      <c r="AJ52" s="3322" t="s">
        <v>1449</v>
      </c>
      <c r="AK52" s="3324"/>
      <c r="AL52" s="1085" t="s">
        <v>40</v>
      </c>
      <c r="AM52" s="1085" t="s">
        <v>41</v>
      </c>
      <c r="AN52" s="532"/>
    </row>
    <row r="53" spans="1:40" ht="18" customHeight="1" x14ac:dyDescent="0.15">
      <c r="A53" s="532"/>
      <c r="B53" s="1086" t="s">
        <v>169</v>
      </c>
      <c r="C53" s="1085">
        <f>COUNTIFS($B$11:$B$30,C$51,$C$11:$C$30,"A",$E$11:$E$30,"*")</f>
        <v>1</v>
      </c>
      <c r="D53" s="1085">
        <f>COUNTIFS($B$11:$B$30,C$51,$C$11:$C$30,"B",$E$11:$E$30,"*")</f>
        <v>0</v>
      </c>
      <c r="E53" s="1085">
        <f>COUNTIFS($B$11:$B$30,E$51,$C$11:$C$30,"A",$E$11:$E$30,"*")</f>
        <v>0</v>
      </c>
      <c r="F53" s="3322">
        <f>COUNTIFS($B$11:$B$30,E$51,$C$11:$C$30,"B",$E$11:$E$30,"*")</f>
        <v>1</v>
      </c>
      <c r="G53" s="3323"/>
      <c r="H53" s="3324"/>
      <c r="I53" s="3322">
        <f>COUNTIFS($B$11:$B$30,I$51,$C$11:$C$30,"A",$E$11:$E$30,"*")</f>
        <v>0</v>
      </c>
      <c r="J53" s="3323"/>
      <c r="K53" s="3324"/>
      <c r="L53" s="3322">
        <f>COUNTIFS($B$11:$B$30,I$51,$C$11:$C$30,"B",$E$11:$E$30,"*")</f>
        <v>0</v>
      </c>
      <c r="M53" s="3323"/>
      <c r="N53" s="3324"/>
      <c r="O53" s="3322">
        <f>COUNTIFS($B$11:$B$30,O$51,$C$11:$C$30,"A",$E$11:$E$30,"*")</f>
        <v>0</v>
      </c>
      <c r="P53" s="3323"/>
      <c r="Q53" s="3324"/>
      <c r="R53" s="3322">
        <f>COUNTIFS($B$11:$B$30,O$51,$C$11:$C$30,"B",$E$11:$E$30,"*")</f>
        <v>0</v>
      </c>
      <c r="S53" s="3323"/>
      <c r="T53" s="3324"/>
      <c r="U53" s="3322">
        <f>COUNTIFS($B$11:$B$30,U$51,$C$11:$C$30,"A",$E$11:$E$30,"*")</f>
        <v>0</v>
      </c>
      <c r="V53" s="3323"/>
      <c r="W53" s="3324"/>
      <c r="X53" s="3322">
        <f>COUNTIFS($B$11:$B$30,U$51,$C$11:$C$30,"B",$E$11:$E$30,"*")</f>
        <v>0</v>
      </c>
      <c r="Y53" s="3323"/>
      <c r="Z53" s="3324"/>
      <c r="AA53" s="3322">
        <f>COUNTIFS($B$11:$B$30,AA$51,$C$11:$C$30,"A",$E$11:$E$30,"*")</f>
        <v>0</v>
      </c>
      <c r="AB53" s="3323"/>
      <c r="AC53" s="3324"/>
      <c r="AD53" s="3322">
        <f>COUNTIFS($B$11:$B$30,AA$51,$C$11:$C$30,"B",$E$11:$E$30,"*")</f>
        <v>0</v>
      </c>
      <c r="AE53" s="3323"/>
      <c r="AF53" s="3324"/>
      <c r="AG53" s="3322">
        <f>COUNTIFS($B$11:$B$30,AG$51,$C$11:$C$30,"A",$E$11:$E$30,"*")</f>
        <v>0</v>
      </c>
      <c r="AH53" s="3323"/>
      <c r="AI53" s="3324"/>
      <c r="AJ53" s="3322">
        <f>COUNTIFS($B$11:$B$30,AG$51,$C$11:$C$30,"B",$E$11:$E$30,"*")</f>
        <v>0</v>
      </c>
      <c r="AK53" s="3324"/>
      <c r="AL53" s="1085">
        <f>COUNTIFS($B$11:$B$30,AL$51,$C$11:$C$30,"A",$E$11:$E$30,"*")</f>
        <v>0</v>
      </c>
      <c r="AM53" s="1085">
        <f>COUNTIFS($B$11:$B$30,AL$51,$C$11:$C$30,"B",$E$11:$E$30,"*")</f>
        <v>0</v>
      </c>
      <c r="AN53" s="532"/>
    </row>
    <row r="54" spans="1:40" ht="18" customHeight="1" x14ac:dyDescent="0.15">
      <c r="A54" s="532"/>
      <c r="B54" s="1073" t="s">
        <v>170</v>
      </c>
      <c r="C54" s="1087"/>
      <c r="D54" s="1087"/>
      <c r="E54" s="1085">
        <f>COUNTIFS($B$11:$B$30,E$51,$C$11:$C$30,"C",$E$11:$E$30,"*")</f>
        <v>0</v>
      </c>
      <c r="F54" s="3322">
        <f>COUNTIFS($B$11:$B$30,E$51,$C$11:$C$30,"D",$E$11:$E$30,"*")</f>
        <v>0</v>
      </c>
      <c r="G54" s="3323"/>
      <c r="H54" s="3324"/>
      <c r="I54" s="3322">
        <f>COUNTIFS($B$11:$B$30,I$51,$C$11:$C$30,"C",$E$11:$E$30,"*")</f>
        <v>1</v>
      </c>
      <c r="J54" s="3323"/>
      <c r="K54" s="3324"/>
      <c r="L54" s="3322">
        <f>COUNTIFS($B$11:$B$30,I$51,$C$11:$C$30,"D",$E$11:$E$30,"*")</f>
        <v>1</v>
      </c>
      <c r="M54" s="3323"/>
      <c r="N54" s="3324"/>
      <c r="O54" s="3322">
        <f>COUNTIFS($B$11:$B$30,O$51,$C$11:$C$30,"C",$E$11:$E$30,"*")</f>
        <v>0</v>
      </c>
      <c r="P54" s="3323"/>
      <c r="Q54" s="3324"/>
      <c r="R54" s="3322">
        <f>COUNTIFS($B$11:$B$30,O$51,$C$11:$C$30,"D",$E$11:$E$30,"*")</f>
        <v>0</v>
      </c>
      <c r="S54" s="3323"/>
      <c r="T54" s="3324"/>
      <c r="U54" s="3322">
        <f>COUNTIFS($B$11:$B$30,U$51,$C$11:$C$30,"C",$E$11:$E$30,"*")</f>
        <v>0</v>
      </c>
      <c r="V54" s="3323"/>
      <c r="W54" s="3324"/>
      <c r="X54" s="3322">
        <f>COUNTIFS($B$11:$B$30,U$51,$C$11:$C$30,"D",$E$11:$E$30,"*")</f>
        <v>0</v>
      </c>
      <c r="Y54" s="3323"/>
      <c r="Z54" s="3324"/>
      <c r="AA54" s="3322">
        <f>COUNTIFS($B$11:$B$30,AA$51,$C$11:$C$30,"C",$E$11:$E$30,"*")</f>
        <v>0</v>
      </c>
      <c r="AB54" s="3323"/>
      <c r="AC54" s="3324"/>
      <c r="AD54" s="3322">
        <f>COUNTIFS($B$11:$B$30,AA$51,$C$11:$C$30,"D",$E$11:$E$30,"*")</f>
        <v>0</v>
      </c>
      <c r="AE54" s="3323"/>
      <c r="AF54" s="3324"/>
      <c r="AG54" s="3322">
        <f>COUNTIFS($B$11:$B$30,AG$51,$C$11:$C$30,"C",$E$11:$E$30,"*")</f>
        <v>0</v>
      </c>
      <c r="AH54" s="3323"/>
      <c r="AI54" s="3324"/>
      <c r="AJ54" s="3322">
        <f>COUNTIFS($B$11:$B$30,AG$51,$C$11:$C$30,"D",$E$11:$E$30,"*")</f>
        <v>0</v>
      </c>
      <c r="AK54" s="3324"/>
      <c r="AL54" s="1085">
        <f>COUNTIFS($B$11:$B$30,AL$51,$C$11:$C$30,"C",$E$11:$E$30,"*")</f>
        <v>0</v>
      </c>
      <c r="AM54" s="1085">
        <f>COUNTIFS($B$11:$B$30,AL$51,$C$11:$C$30,"D",$E$11:$E$30,"*")</f>
        <v>0</v>
      </c>
      <c r="AN54" s="532"/>
    </row>
    <row r="55" spans="1:40" ht="24.95" customHeight="1" x14ac:dyDescent="0.15">
      <c r="A55" s="532"/>
      <c r="B55" s="1073" t="s">
        <v>1450</v>
      </c>
      <c r="C55" s="3320"/>
      <c r="D55" s="3321"/>
      <c r="E55" s="3316" t="str">
        <f>IF($AK$3="４週",SUMIFS($AK$11:$AK$30,$B$11:$B$30,E51)/4/$AH$5,IF($AK$3="歴月",SUMIFS($AK$11:$AK$30,$B$11:$B$30,E51)/$AL$5,"記載する期間を選択してください"))</f>
        <v>記載する期間を選択してください</v>
      </c>
      <c r="F55" s="3317"/>
      <c r="G55" s="3317"/>
      <c r="H55" s="3318"/>
      <c r="I55" s="3316" t="str">
        <f>IF($AK$3="４週",SUMIFS($AK$11:$AK$30,$B$11:$B$30,I51)/4/$AH$5,IF($AK$3="歴月",SUMIFS($AK$11:$AK$30,$B$11:$B$30,I51)/$AL$5,"記載する期間を選択してください"))</f>
        <v>記載する期間を選択してください</v>
      </c>
      <c r="J55" s="3317"/>
      <c r="K55" s="3317"/>
      <c r="L55" s="3317"/>
      <c r="M55" s="3317"/>
      <c r="N55" s="3318"/>
      <c r="O55" s="3316" t="str">
        <f>IF($AK$3="４週",SUMIFS($AK$11:$AK$30,$B$11:$B$30,O51)/4/$AH$5,IF($AK$3="歴月",SUMIFS($AK$11:$AK$30,$B$11:$B$30,O51)/$AL$5,"記載する期間を選択してください"))</f>
        <v>記載する期間を選択してください</v>
      </c>
      <c r="P55" s="3317"/>
      <c r="Q55" s="3317"/>
      <c r="R55" s="3317"/>
      <c r="S55" s="3317"/>
      <c r="T55" s="3318"/>
      <c r="U55" s="3316" t="str">
        <f>IF($AK$3="４週",SUMIFS($AK$11:$AK$30,$B$11:$B$30,U51)/4/$AH$5,IF($AK$3="歴月",SUMIFS($AK$11:$AK$30,$B$11:$B$30,U51)/$AL$5,"記載する期間を選択してください"))</f>
        <v>記載する期間を選択してください</v>
      </c>
      <c r="V55" s="3317"/>
      <c r="W55" s="3317"/>
      <c r="X55" s="3317"/>
      <c r="Y55" s="3317"/>
      <c r="Z55" s="3318"/>
      <c r="AA55" s="3316" t="str">
        <f>IF($AK$3="４週",SUMIFS($AK$11:$AK$30,$B$11:$B$30,AA51)/4/$AH$5,IF($AK$3="歴月",SUMIFS($AK$11:$AK$30,$B$11:$B$30,AA51)/$AL$5,"記載する期間を選択してください"))</f>
        <v>記載する期間を選択してください</v>
      </c>
      <c r="AB55" s="3317"/>
      <c r="AC55" s="3317"/>
      <c r="AD55" s="3317"/>
      <c r="AE55" s="3317"/>
      <c r="AF55" s="3318"/>
      <c r="AG55" s="3316" t="str">
        <f>IF($AK$3="４週",SUMIFS($AK$11:$AK$30,$B$11:$B$30,AG51)/4/$AH$5,IF($AK$3="歴月",SUMIFS($AK$11:$AK$30,$B$11:$B$30,AG51)/$AL$5,"記載する期間を選択してください"))</f>
        <v>記載する期間を選択してください</v>
      </c>
      <c r="AH55" s="3317"/>
      <c r="AI55" s="3317"/>
      <c r="AJ55" s="3317"/>
      <c r="AK55" s="3318"/>
      <c r="AL55" s="3316" t="str">
        <f>IF($AK$3="４週",SUMIFS($AK$11:$AK$30,$B$11:$B$30,AL51)/4/$AH$5,IF($AK$3="歴月",SUMIFS($AK$11:$AK$30,$B$11:$B$30,AL51)/$AL$5,"記載する期間を選択してください"))</f>
        <v>記載する期間を選択してください</v>
      </c>
      <c r="AM55" s="3318"/>
      <c r="AN55" s="532"/>
    </row>
    <row r="56" spans="1:40" ht="5.0999999999999996" customHeight="1" x14ac:dyDescent="0.15">
      <c r="A56" s="532"/>
      <c r="B56" s="3"/>
      <c r="C56" s="1088">
        <v>2</v>
      </c>
      <c r="D56" s="1088"/>
      <c r="E56" s="1088">
        <v>3</v>
      </c>
      <c r="F56" s="1088"/>
      <c r="G56" s="1088"/>
      <c r="H56" s="1088"/>
      <c r="I56" s="1088">
        <v>4</v>
      </c>
      <c r="J56" s="1088"/>
      <c r="K56" s="1088"/>
      <c r="L56" s="1088"/>
      <c r="M56" s="1088"/>
      <c r="N56" s="1088"/>
      <c r="O56" s="1088">
        <v>5</v>
      </c>
      <c r="P56" s="1088"/>
      <c r="Q56" s="1088"/>
      <c r="R56" s="1088"/>
      <c r="S56" s="1088"/>
      <c r="T56" s="1088"/>
      <c r="U56" s="1088">
        <v>6</v>
      </c>
      <c r="V56" s="1088"/>
      <c r="W56" s="1088"/>
      <c r="X56" s="1088"/>
      <c r="Y56" s="1088"/>
      <c r="Z56" s="1088"/>
      <c r="AA56" s="1088">
        <v>7</v>
      </c>
      <c r="AB56" s="1088"/>
      <c r="AC56" s="1088"/>
      <c r="AD56" s="1088"/>
      <c r="AE56" s="1088"/>
      <c r="AF56" s="1088"/>
      <c r="AG56" s="1088">
        <v>8</v>
      </c>
      <c r="AH56" s="1088"/>
      <c r="AI56" s="1088"/>
      <c r="AJ56" s="1088"/>
      <c r="AK56" s="1088"/>
      <c r="AL56" s="1088">
        <v>9</v>
      </c>
      <c r="AM56" s="1089"/>
      <c r="AN56" s="532"/>
    </row>
    <row r="57" spans="1:40" ht="15" customHeight="1" x14ac:dyDescent="0.15">
      <c r="A57" s="387" t="s">
        <v>1451</v>
      </c>
      <c r="B57" s="1090"/>
      <c r="C57" s="1091"/>
      <c r="D57" s="1091"/>
      <c r="E57" s="1091"/>
      <c r="F57" s="1092"/>
      <c r="G57" s="1091"/>
      <c r="H57" s="1088"/>
      <c r="I57" s="1088"/>
      <c r="J57" s="1088"/>
      <c r="K57" s="1088"/>
      <c r="L57" s="1088"/>
      <c r="M57" s="1088"/>
      <c r="N57" s="1088"/>
      <c r="O57" s="1088"/>
      <c r="P57" s="1088"/>
      <c r="Q57" s="1088"/>
      <c r="R57" s="1088">
        <v>6</v>
      </c>
      <c r="S57" s="1088"/>
      <c r="T57" s="1088"/>
      <c r="U57" s="1088"/>
      <c r="V57" s="1088"/>
      <c r="W57" s="1088"/>
      <c r="X57" s="1088">
        <v>7</v>
      </c>
      <c r="Y57" s="1088"/>
      <c r="Z57" s="1088"/>
      <c r="AA57" s="1088"/>
      <c r="AB57" s="1088"/>
      <c r="AC57" s="1088"/>
      <c r="AD57" s="1088">
        <v>8</v>
      </c>
      <c r="AE57" s="1088"/>
      <c r="AF57" s="1088"/>
      <c r="AG57" s="1093"/>
      <c r="AH57" s="1093"/>
      <c r="AI57" s="1093"/>
      <c r="AJ57" s="1093">
        <v>9</v>
      </c>
      <c r="AK57" s="1094"/>
      <c r="AL57" s="1094"/>
      <c r="AM57" s="532"/>
    </row>
    <row r="58" spans="1:40" s="387" customFormat="1" ht="15" customHeight="1" x14ac:dyDescent="0.15">
      <c r="A58" s="387" t="s">
        <v>1452</v>
      </c>
      <c r="B58" s="1082"/>
      <c r="C58" s="1082"/>
      <c r="D58" s="1082"/>
      <c r="E58" s="1082"/>
      <c r="F58" s="1082"/>
      <c r="G58" s="1082"/>
      <c r="H58" s="1049"/>
      <c r="I58" s="1049"/>
      <c r="J58" s="1049"/>
      <c r="K58" s="1049"/>
      <c r="L58" s="1049"/>
      <c r="M58" s="1049"/>
      <c r="N58" s="1049"/>
      <c r="O58" s="1049"/>
      <c r="P58" s="1049"/>
      <c r="Q58" s="1049"/>
      <c r="R58" s="1049"/>
      <c r="S58" s="1049"/>
      <c r="T58" s="1049"/>
      <c r="U58" s="1049"/>
      <c r="V58" s="1049"/>
      <c r="W58" s="1049"/>
      <c r="X58" s="1049"/>
      <c r="Y58" s="1049"/>
      <c r="Z58" s="1049"/>
      <c r="AA58" s="1049"/>
      <c r="AB58" s="1049"/>
      <c r="AC58" s="1049"/>
      <c r="AD58" s="1049"/>
      <c r="AE58" s="1049"/>
      <c r="AF58" s="1049"/>
      <c r="AG58" s="1049"/>
      <c r="AH58" s="1049"/>
      <c r="AI58" s="1049"/>
      <c r="AJ58" s="1049"/>
      <c r="AK58" s="1049"/>
      <c r="AL58" s="1049"/>
      <c r="AM58" s="1049"/>
    </row>
    <row r="59" spans="1:40" s="387" customFormat="1" ht="15" customHeight="1" x14ac:dyDescent="0.15">
      <c r="A59" s="387" t="s">
        <v>1453</v>
      </c>
      <c r="B59" s="1082"/>
      <c r="C59" s="1082"/>
      <c r="D59" s="1082"/>
      <c r="E59" s="1082"/>
      <c r="F59" s="1082"/>
      <c r="G59" s="1082"/>
      <c r="H59" s="1049"/>
      <c r="I59" s="1049"/>
      <c r="J59" s="1049"/>
      <c r="K59" s="1049"/>
      <c r="L59" s="1049"/>
      <c r="M59" s="1049"/>
      <c r="N59" s="1049"/>
      <c r="O59" s="1049"/>
      <c r="P59" s="1049"/>
      <c r="Q59" s="1049"/>
      <c r="R59" s="1049"/>
      <c r="S59" s="1049"/>
      <c r="T59" s="1049"/>
      <c r="U59" s="1049"/>
      <c r="V59" s="1049"/>
      <c r="W59" s="1049"/>
      <c r="X59" s="1049"/>
      <c r="Y59" s="1049"/>
      <c r="Z59" s="1049"/>
      <c r="AA59" s="1049"/>
      <c r="AB59" s="1049"/>
      <c r="AC59" s="1049"/>
      <c r="AD59" s="1049"/>
      <c r="AE59" s="1049"/>
      <c r="AF59" s="1049"/>
      <c r="AG59" s="1049"/>
      <c r="AH59" s="1049"/>
      <c r="AI59" s="1049"/>
      <c r="AJ59" s="1049"/>
      <c r="AK59" s="1049"/>
      <c r="AL59" s="1049"/>
      <c r="AM59" s="1049"/>
    </row>
    <row r="60" spans="1:40" s="387" customFormat="1" ht="15" customHeight="1" x14ac:dyDescent="0.15">
      <c r="A60" s="387" t="s">
        <v>1454</v>
      </c>
      <c r="B60" s="1082"/>
      <c r="C60" s="1082"/>
      <c r="D60" s="1082"/>
      <c r="E60" s="1082"/>
      <c r="F60" s="1082"/>
      <c r="G60" s="1082"/>
      <c r="H60" s="1049"/>
      <c r="I60" s="1049"/>
      <c r="J60" s="1049"/>
      <c r="K60" s="1049"/>
      <c r="L60" s="1049"/>
      <c r="M60" s="1049"/>
      <c r="N60" s="1049"/>
      <c r="O60" s="1049"/>
      <c r="P60" s="1049"/>
      <c r="Q60" s="1049"/>
      <c r="R60" s="1049"/>
      <c r="S60" s="1049"/>
      <c r="T60" s="1049"/>
      <c r="U60" s="1049"/>
      <c r="V60" s="1049"/>
      <c r="W60" s="1049"/>
      <c r="X60" s="1049"/>
      <c r="Y60" s="1049"/>
      <c r="Z60" s="1049"/>
      <c r="AA60" s="1049"/>
      <c r="AB60" s="1049"/>
      <c r="AC60" s="1049"/>
      <c r="AD60" s="1049"/>
      <c r="AE60" s="1049"/>
      <c r="AF60" s="1049"/>
      <c r="AG60" s="1049"/>
      <c r="AH60" s="1049"/>
      <c r="AI60" s="1049"/>
      <c r="AJ60" s="1049"/>
      <c r="AK60" s="1049"/>
      <c r="AL60" s="1049"/>
      <c r="AM60" s="1049"/>
    </row>
    <row r="61" spans="1:40" s="387" customFormat="1" ht="15" customHeight="1" x14ac:dyDescent="0.15">
      <c r="A61" s="387" t="s">
        <v>1455</v>
      </c>
      <c r="B61" s="1082"/>
      <c r="C61" s="1082"/>
      <c r="D61" s="1082"/>
      <c r="E61" s="1082"/>
      <c r="F61" s="1082"/>
      <c r="G61" s="1082"/>
      <c r="H61" s="1049"/>
      <c r="I61" s="1049"/>
      <c r="J61" s="1049"/>
      <c r="K61" s="1049"/>
      <c r="L61" s="1049"/>
      <c r="M61" s="1049"/>
      <c r="N61" s="1049"/>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row>
    <row r="62" spans="1:40" ht="15" customHeight="1" x14ac:dyDescent="0.15">
      <c r="A62" s="387" t="s">
        <v>1456</v>
      </c>
      <c r="B62" s="1095"/>
      <c r="C62" s="387"/>
      <c r="D62" s="387"/>
      <c r="E62" s="387"/>
      <c r="F62" s="387"/>
      <c r="G62" s="387"/>
    </row>
    <row r="63" spans="1:40" ht="15" customHeight="1" x14ac:dyDescent="0.15">
      <c r="A63" s="387" t="s">
        <v>1457</v>
      </c>
      <c r="B63" s="1095"/>
      <c r="C63" s="387"/>
      <c r="D63" s="387"/>
      <c r="E63" s="387"/>
      <c r="F63" s="387"/>
      <c r="G63" s="387"/>
    </row>
    <row r="64" spans="1:40" ht="15" customHeight="1" x14ac:dyDescent="0.15">
      <c r="A64" s="387"/>
      <c r="B64" s="1086" t="s">
        <v>1458</v>
      </c>
      <c r="C64" s="3319" t="s">
        <v>1459</v>
      </c>
      <c r="D64" s="3319"/>
      <c r="E64" s="3319"/>
      <c r="F64" s="387"/>
      <c r="G64" s="387"/>
    </row>
    <row r="65" spans="1:7" ht="15" customHeight="1" x14ac:dyDescent="0.15">
      <c r="A65" s="387"/>
      <c r="B65" s="1096" t="s">
        <v>1422</v>
      </c>
      <c r="C65" s="3315" t="s">
        <v>1460</v>
      </c>
      <c r="D65" s="3315"/>
      <c r="E65" s="3315"/>
      <c r="F65" s="387"/>
      <c r="G65" s="387"/>
    </row>
    <row r="66" spans="1:7" ht="15" customHeight="1" x14ac:dyDescent="0.15">
      <c r="A66" s="387"/>
      <c r="B66" s="1096" t="s">
        <v>1424</v>
      </c>
      <c r="C66" s="3315" t="s">
        <v>1461</v>
      </c>
      <c r="D66" s="3315"/>
      <c r="E66" s="3315"/>
      <c r="F66" s="387"/>
      <c r="G66" s="387"/>
    </row>
    <row r="67" spans="1:7" ht="15" customHeight="1" x14ac:dyDescent="0.15">
      <c r="A67" s="387"/>
      <c r="B67" s="1096" t="s">
        <v>1426</v>
      </c>
      <c r="C67" s="3315" t="s">
        <v>1462</v>
      </c>
      <c r="D67" s="3315"/>
      <c r="E67" s="3315"/>
      <c r="F67" s="387"/>
      <c r="G67" s="387"/>
    </row>
    <row r="68" spans="1:7" ht="15" customHeight="1" x14ac:dyDescent="0.15">
      <c r="A68" s="387"/>
      <c r="B68" s="1096" t="s">
        <v>1428</v>
      </c>
      <c r="C68" s="3315" t="s">
        <v>1463</v>
      </c>
      <c r="D68" s="3315"/>
      <c r="E68" s="3315"/>
      <c r="F68" s="387"/>
      <c r="G68" s="387"/>
    </row>
    <row r="69" spans="1:7" ht="15" customHeight="1" x14ac:dyDescent="0.15">
      <c r="A69" s="387"/>
      <c r="B69" s="387" t="s">
        <v>1464</v>
      </c>
      <c r="C69" s="387"/>
      <c r="D69" s="387"/>
      <c r="E69" s="387"/>
      <c r="F69" s="387"/>
      <c r="G69" s="387"/>
    </row>
    <row r="70" spans="1:7" ht="15" customHeight="1" x14ac:dyDescent="0.15">
      <c r="A70" s="387"/>
      <c r="B70" s="387" t="s">
        <v>1465</v>
      </c>
      <c r="C70" s="387"/>
      <c r="D70" s="387"/>
      <c r="E70" s="387"/>
      <c r="F70" s="387"/>
      <c r="G70" s="387"/>
    </row>
    <row r="71" spans="1:7" ht="15" customHeight="1" x14ac:dyDescent="0.15">
      <c r="A71" s="387"/>
      <c r="B71" s="387" t="s">
        <v>1466</v>
      </c>
      <c r="C71" s="387"/>
      <c r="D71" s="387"/>
      <c r="E71" s="387"/>
      <c r="F71" s="387"/>
      <c r="G71" s="387"/>
    </row>
    <row r="72" spans="1:7" ht="15" customHeight="1" x14ac:dyDescent="0.15">
      <c r="A72" s="387" t="s">
        <v>1467</v>
      </c>
      <c r="B72" s="1095"/>
      <c r="C72" s="387"/>
      <c r="D72" s="387"/>
      <c r="E72" s="387"/>
      <c r="F72" s="387"/>
      <c r="G72" s="387"/>
    </row>
    <row r="73" spans="1:7" ht="15" customHeight="1" x14ac:dyDescent="0.15">
      <c r="A73" s="387" t="s">
        <v>1468</v>
      </c>
      <c r="B73" s="1095"/>
      <c r="C73" s="387"/>
      <c r="D73" s="387"/>
      <c r="E73" s="387"/>
      <c r="F73" s="387"/>
      <c r="G73" s="387"/>
    </row>
    <row r="74" spans="1:7" ht="15" customHeight="1" x14ac:dyDescent="0.15">
      <c r="A74" s="387" t="s">
        <v>1469</v>
      </c>
      <c r="B74" s="1095"/>
      <c r="C74" s="387"/>
      <c r="D74" s="387"/>
      <c r="E74" s="387"/>
      <c r="F74" s="387"/>
      <c r="G74" s="387"/>
    </row>
    <row r="75" spans="1:7" ht="15" customHeight="1" x14ac:dyDescent="0.15">
      <c r="A75" s="387" t="s">
        <v>1470</v>
      </c>
      <c r="B75" s="1095"/>
      <c r="C75" s="387"/>
      <c r="D75" s="387"/>
      <c r="E75" s="387"/>
      <c r="F75" s="387"/>
      <c r="G75" s="387"/>
    </row>
    <row r="76" spans="1:7" ht="15" customHeight="1" x14ac:dyDescent="0.15">
      <c r="A76" s="387" t="s">
        <v>1471</v>
      </c>
      <c r="B76" s="1095"/>
      <c r="C76" s="387"/>
      <c r="D76" s="387"/>
      <c r="E76" s="387"/>
      <c r="F76" s="387"/>
      <c r="G76" s="387"/>
    </row>
    <row r="77" spans="1:7" ht="15" customHeight="1" x14ac:dyDescent="0.15">
      <c r="A77" s="387" t="s">
        <v>1472</v>
      </c>
      <c r="B77" s="1095"/>
      <c r="C77" s="387"/>
      <c r="D77" s="387"/>
      <c r="E77" s="387"/>
      <c r="F77" s="387"/>
      <c r="G77" s="387"/>
    </row>
    <row r="78" spans="1:7" ht="15" customHeight="1" x14ac:dyDescent="0.15">
      <c r="A78" s="387"/>
      <c r="B78" s="387" t="s">
        <v>1473</v>
      </c>
      <c r="C78" s="387"/>
      <c r="D78" s="387"/>
      <c r="E78" s="387"/>
      <c r="F78" s="387"/>
      <c r="G78" s="387"/>
    </row>
    <row r="79" spans="1:7" ht="15" customHeight="1" x14ac:dyDescent="0.15">
      <c r="A79" s="387"/>
      <c r="B79" s="387" t="s">
        <v>1474</v>
      </c>
      <c r="C79" s="387"/>
      <c r="D79" s="387"/>
      <c r="E79" s="387"/>
      <c r="F79" s="387"/>
      <c r="G79" s="387"/>
    </row>
    <row r="80" spans="1:7" ht="15" customHeight="1" x14ac:dyDescent="0.15">
      <c r="A80" s="387" t="s">
        <v>1475</v>
      </c>
      <c r="B80" s="1095"/>
      <c r="C80" s="387"/>
      <c r="D80" s="387"/>
      <c r="E80" s="387"/>
      <c r="F80" s="387"/>
      <c r="G80" s="387"/>
    </row>
    <row r="81" spans="1:7" ht="15" customHeight="1" x14ac:dyDescent="0.15">
      <c r="A81" s="387" t="s">
        <v>1476</v>
      </c>
      <c r="B81" s="1095"/>
      <c r="C81" s="387"/>
      <c r="D81" s="387"/>
      <c r="E81" s="387"/>
      <c r="F81" s="387"/>
      <c r="G81" s="387"/>
    </row>
    <row r="82" spans="1:7" ht="15" customHeight="1" x14ac:dyDescent="0.15">
      <c r="A82" s="387" t="s">
        <v>1477</v>
      </c>
      <c r="B82" s="1095"/>
      <c r="C82" s="387"/>
      <c r="D82" s="387"/>
      <c r="E82" s="387"/>
      <c r="F82" s="387"/>
      <c r="G82" s="387"/>
    </row>
    <row r="83" spans="1:7" ht="15" customHeight="1" x14ac:dyDescent="0.15">
      <c r="A83" s="387" t="s">
        <v>1478</v>
      </c>
      <c r="B83" s="1095"/>
      <c r="C83" s="387"/>
      <c r="D83" s="387"/>
      <c r="E83" s="387"/>
      <c r="F83" s="387"/>
      <c r="G83" s="387"/>
    </row>
    <row r="84" spans="1:7" ht="15" customHeight="1" x14ac:dyDescent="0.15">
      <c r="A84" s="387" t="s">
        <v>1479</v>
      </c>
      <c r="B84" s="1095"/>
      <c r="C84" s="387"/>
      <c r="D84" s="387"/>
      <c r="E84" s="387"/>
      <c r="F84" s="387"/>
      <c r="G84" s="387"/>
    </row>
    <row r="85" spans="1:7" ht="15" customHeight="1" x14ac:dyDescent="0.15">
      <c r="A85" s="387" t="s">
        <v>1480</v>
      </c>
      <c r="B85" s="1095"/>
      <c r="C85" s="387"/>
      <c r="D85" s="387"/>
      <c r="E85" s="387"/>
      <c r="F85" s="387"/>
      <c r="G85" s="387"/>
    </row>
    <row r="86" spans="1:7" ht="15" customHeight="1" x14ac:dyDescent="0.15">
      <c r="A86" s="387" t="s">
        <v>1481</v>
      </c>
      <c r="B86" s="1095"/>
      <c r="C86" s="387"/>
      <c r="D86" s="387"/>
      <c r="E86" s="387"/>
      <c r="F86" s="387"/>
      <c r="G86" s="387"/>
    </row>
    <row r="87" spans="1:7" ht="15" customHeight="1" x14ac:dyDescent="0.15">
      <c r="A87" s="387" t="s">
        <v>1482</v>
      </c>
      <c r="B87" s="1095"/>
      <c r="C87" s="387"/>
      <c r="D87" s="387"/>
      <c r="E87" s="387"/>
      <c r="F87" s="387"/>
      <c r="G87" s="387"/>
    </row>
  </sheetData>
  <mergeCells count="21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6:W36"/>
    <mergeCell ref="X36:Z36"/>
    <mergeCell ref="AA36:AC36"/>
    <mergeCell ref="AD36:AF36"/>
    <mergeCell ref="AG36:AI36"/>
    <mergeCell ref="AJ36:AK36"/>
    <mergeCell ref="A36:C36"/>
    <mergeCell ref="F36:H36"/>
    <mergeCell ref="I36:K36"/>
    <mergeCell ref="L36:N36"/>
    <mergeCell ref="O36:Q36"/>
    <mergeCell ref="R36:T36"/>
    <mergeCell ref="U37:W37"/>
    <mergeCell ref="X37:Z37"/>
    <mergeCell ref="AA37:AC37"/>
    <mergeCell ref="AD37:AF37"/>
    <mergeCell ref="AG37:AI37"/>
    <mergeCell ref="AJ37:AK37"/>
    <mergeCell ref="A37:C37"/>
    <mergeCell ref="F37:H37"/>
    <mergeCell ref="I37:K37"/>
    <mergeCell ref="L37:N37"/>
    <mergeCell ref="O37:Q37"/>
    <mergeCell ref="R37:T37"/>
    <mergeCell ref="F39:H39"/>
    <mergeCell ref="I39:K39"/>
    <mergeCell ref="L39:N39"/>
    <mergeCell ref="O39:Q39"/>
    <mergeCell ref="R39:T39"/>
    <mergeCell ref="F38:H38"/>
    <mergeCell ref="I38:K38"/>
    <mergeCell ref="L38:N38"/>
    <mergeCell ref="O38:Q38"/>
    <mergeCell ref="R38:T38"/>
    <mergeCell ref="U39:W39"/>
    <mergeCell ref="X39:Z39"/>
    <mergeCell ref="AA39:AC39"/>
    <mergeCell ref="AD39:AF39"/>
    <mergeCell ref="AG39:AI39"/>
    <mergeCell ref="AJ39:AK39"/>
    <mergeCell ref="X38:Z38"/>
    <mergeCell ref="AA38:AC38"/>
    <mergeCell ref="AD38:AF38"/>
    <mergeCell ref="AG38:AI38"/>
    <mergeCell ref="AJ38:AK38"/>
    <mergeCell ref="U38:W38"/>
    <mergeCell ref="F41:H41"/>
    <mergeCell ref="I41:K41"/>
    <mergeCell ref="L41:N41"/>
    <mergeCell ref="O41:Q41"/>
    <mergeCell ref="R41:T41"/>
    <mergeCell ref="F40:H40"/>
    <mergeCell ref="I40:K40"/>
    <mergeCell ref="L40:N40"/>
    <mergeCell ref="O40:Q40"/>
    <mergeCell ref="R40:T40"/>
    <mergeCell ref="U41:W41"/>
    <mergeCell ref="X41:Z41"/>
    <mergeCell ref="AA41:AC41"/>
    <mergeCell ref="AD41:AF41"/>
    <mergeCell ref="AG41:AI41"/>
    <mergeCell ref="AJ41:AK41"/>
    <mergeCell ref="X40:Z40"/>
    <mergeCell ref="AA40:AC40"/>
    <mergeCell ref="AD40:AF40"/>
    <mergeCell ref="AG40:AI40"/>
    <mergeCell ref="AJ40:AK40"/>
    <mergeCell ref="U40:W40"/>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AL51:AM51"/>
    <mergeCell ref="F52:H52"/>
    <mergeCell ref="I52:K52"/>
    <mergeCell ref="L52:N52"/>
    <mergeCell ref="O52:Q52"/>
    <mergeCell ref="R52:T52"/>
    <mergeCell ref="A48:B48"/>
    <mergeCell ref="C48:D48"/>
    <mergeCell ref="E48:H48"/>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F54:H54"/>
    <mergeCell ref="I54:K54"/>
    <mergeCell ref="L54:N54"/>
    <mergeCell ref="O54:Q54"/>
    <mergeCell ref="R54:T54"/>
    <mergeCell ref="F53:H53"/>
    <mergeCell ref="I53:K53"/>
    <mergeCell ref="L53:N53"/>
    <mergeCell ref="O53:Q53"/>
    <mergeCell ref="R53:T53"/>
    <mergeCell ref="U54:W54"/>
    <mergeCell ref="X54:Z54"/>
    <mergeCell ref="AA54:AC54"/>
    <mergeCell ref="AD54:AF54"/>
    <mergeCell ref="AG54:AI54"/>
    <mergeCell ref="AJ54:AK54"/>
    <mergeCell ref="X53:Z53"/>
    <mergeCell ref="AA53:AC53"/>
    <mergeCell ref="AD53:AF53"/>
    <mergeCell ref="AG53:AI53"/>
    <mergeCell ref="AJ53:AK53"/>
    <mergeCell ref="U53:W53"/>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9"/>
  <dataValidations count="7">
    <dataValidation allowBlank="1" showInputMessage="1" sqref="B11:B12" xr:uid="{DE49C5B8-5CF5-4C6F-A254-F4E18CF7C1BB}"/>
    <dataValidation type="whole" operator="greaterThanOrEqual" allowBlank="1" showInputMessage="1" showErrorMessage="1" sqref="AG37:AG44 I37:I44 AD37:AD44 AA37:AA44 X37:X44 U37:U44 R37:R44 O37:O44 L37:L44 D37:F44" xr:uid="{6ABA3DCC-64D4-404A-BCF8-9131D75BF102}">
      <formula1>0</formula1>
    </dataValidation>
    <dataValidation type="list" allowBlank="1" showInputMessage="1" sqref="B13:B30" xr:uid="{3724E20A-5579-4CC7-BADE-04CE8135E359}">
      <formula1>INDIRECT($AK$1)</formula1>
    </dataValidation>
    <dataValidation type="list" allowBlank="1" showInputMessage="1" showErrorMessage="1" sqref="AK3:AN3" xr:uid="{DAD0A169-B139-4FAD-B2FD-641355F0A08C}">
      <formula1>"４週,歴月"</formula1>
    </dataValidation>
    <dataValidation type="list" allowBlank="1" showInputMessage="1" showErrorMessage="1" sqref="AK4:AN4" xr:uid="{1A8CDD16-0AB5-4417-A86E-C18F94E09291}">
      <formula1>"予定,実績"</formula1>
    </dataValidation>
    <dataValidation operator="greaterThanOrEqual" allowBlank="1" showInputMessage="1" showErrorMessage="1" sqref="I45:I46 I49 L45:L46 L49 AL37:AL43 AJ37:AJ44" xr:uid="{E6D0E662-1450-4295-A9DC-DF82E7C39167}"/>
    <dataValidation type="list" allowBlank="1" showInputMessage="1" showErrorMessage="1" sqref="C11:C30" xr:uid="{BF673AB4-E7C7-40D1-9F28-F668CD506D9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CE226-8692-4436-BB47-6E517F43655D}">
  <dimension ref="A1:AQ90"/>
  <sheetViews>
    <sheetView showGridLines="0" view="pageBreakPreview" zoomScaleNormal="100" zoomScaleSheetLayoutView="100" workbookViewId="0">
      <selection activeCell="Y24" sqref="Y24"/>
    </sheetView>
  </sheetViews>
  <sheetFormatPr defaultColWidth="8.25" defaultRowHeight="21" customHeight="1" x14ac:dyDescent="0.15"/>
  <cols>
    <col min="1" max="1" width="2.625" style="3" customWidth="1"/>
    <col min="2" max="2" width="14.875" style="77" customWidth="1"/>
    <col min="3" max="3" width="6.625" style="3" customWidth="1"/>
    <col min="4" max="5" width="7.625" style="3" customWidth="1"/>
    <col min="6" max="36" width="2.625" style="3" customWidth="1"/>
    <col min="37" max="37" width="6.625" style="3" customWidth="1"/>
    <col min="38" max="39" width="7.625" style="3" customWidth="1"/>
    <col min="40" max="40" width="5.625" style="3" customWidth="1"/>
    <col min="41" max="16384" width="8.25" style="3"/>
  </cols>
  <sheetData>
    <row r="1" spans="1:40" ht="24.95" customHeight="1" x14ac:dyDescent="0.15">
      <c r="A1" s="1047" t="s">
        <v>1401</v>
      </c>
      <c r="C1" s="1048"/>
      <c r="D1" s="1048"/>
      <c r="E1" s="1048"/>
      <c r="F1" s="1048"/>
      <c r="G1" s="1048"/>
      <c r="H1" s="1048"/>
      <c r="I1" s="1048"/>
      <c r="J1" s="1048"/>
      <c r="K1" s="1048"/>
      <c r="L1" s="1048"/>
      <c r="M1" s="1048"/>
      <c r="N1" s="1048"/>
      <c r="O1" s="1048"/>
      <c r="P1" s="1048"/>
      <c r="Q1" s="1048"/>
      <c r="R1" s="1048"/>
      <c r="S1" s="1048"/>
      <c r="T1" s="1048"/>
      <c r="U1" s="1048"/>
      <c r="V1" s="1048"/>
      <c r="W1" s="1048"/>
      <c r="X1" s="1049"/>
      <c r="Y1" s="1049"/>
      <c r="Z1" s="532"/>
      <c r="AA1" s="532"/>
      <c r="AB1" s="532"/>
      <c r="AC1" s="532"/>
      <c r="AD1" s="1050"/>
      <c r="AE1" s="1050"/>
      <c r="AF1" s="1050"/>
      <c r="AG1" s="1050"/>
      <c r="AH1" s="1050"/>
      <c r="AI1" s="1051" t="s">
        <v>1402</v>
      </c>
      <c r="AJ1" s="1051"/>
      <c r="AK1" s="3361" t="s">
        <v>1484</v>
      </c>
      <c r="AL1" s="3361"/>
      <c r="AM1" s="3361"/>
      <c r="AN1" s="3361"/>
    </row>
    <row r="2" spans="1:40" ht="18" customHeight="1" x14ac:dyDescent="0.15">
      <c r="A2" s="532"/>
      <c r="B2" s="1052"/>
      <c r="C2" s="1052"/>
      <c r="D2" s="1052"/>
      <c r="E2" s="1052"/>
      <c r="F2" s="1052"/>
      <c r="G2" s="1052"/>
      <c r="H2" s="1052"/>
      <c r="I2" s="1052"/>
      <c r="J2" s="1052"/>
      <c r="K2" s="1052"/>
      <c r="L2" s="1052"/>
      <c r="M2" s="3362">
        <v>2024</v>
      </c>
      <c r="N2" s="3362"/>
      <c r="O2" s="3362"/>
      <c r="P2" s="3362"/>
      <c r="Q2" s="3363" t="s">
        <v>405</v>
      </c>
      <c r="R2" s="3363"/>
      <c r="S2" s="3362">
        <v>5</v>
      </c>
      <c r="T2" s="3362"/>
      <c r="U2" s="3363" t="s">
        <v>325</v>
      </c>
      <c r="V2" s="3363"/>
      <c r="W2" s="1052"/>
      <c r="X2" s="1052"/>
      <c r="Y2" s="1052"/>
      <c r="Z2" s="532"/>
      <c r="AA2" s="532"/>
      <c r="AC2" s="1051"/>
      <c r="AD2" s="1052"/>
      <c r="AE2" s="1052"/>
      <c r="AF2" s="1052"/>
      <c r="AG2" s="1052"/>
      <c r="AH2" s="1052"/>
      <c r="AI2" s="1051" t="s">
        <v>1404</v>
      </c>
      <c r="AJ2" s="1051"/>
      <c r="AK2" s="3364"/>
      <c r="AL2" s="3364"/>
      <c r="AM2" s="3364"/>
      <c r="AN2" s="3364"/>
    </row>
    <row r="3" spans="1:40" ht="18" customHeight="1" x14ac:dyDescent="0.15">
      <c r="A3" s="1053"/>
      <c r="B3" s="1053"/>
      <c r="C3" s="1053"/>
      <c r="D3" s="1053"/>
      <c r="E3" s="1053"/>
      <c r="F3" s="1053"/>
      <c r="G3" s="1053"/>
      <c r="H3" s="1053"/>
      <c r="I3" s="1053"/>
      <c r="J3" s="1053"/>
      <c r="K3" s="1053"/>
      <c r="L3" s="1053"/>
      <c r="M3" s="1053"/>
      <c r="N3" s="1053"/>
      <c r="O3" s="1053"/>
      <c r="P3" s="1053"/>
      <c r="Q3" s="1053"/>
      <c r="R3" s="1053"/>
      <c r="S3" s="1053"/>
      <c r="T3" s="1053"/>
      <c r="U3" s="1053"/>
      <c r="V3" s="1053"/>
      <c r="W3" s="1053"/>
      <c r="Y3" s="1054"/>
      <c r="Z3" s="1054"/>
      <c r="AA3" s="1054"/>
      <c r="AB3" s="532"/>
      <c r="AC3" s="1054"/>
      <c r="AD3" s="1054"/>
      <c r="AE3" s="1054"/>
      <c r="AF3" s="1054"/>
      <c r="AG3" s="1054"/>
      <c r="AH3" s="1054"/>
      <c r="AI3" s="1055" t="s">
        <v>1405</v>
      </c>
      <c r="AJ3" s="1051"/>
      <c r="AK3" s="3365" t="s">
        <v>1406</v>
      </c>
      <c r="AL3" s="3365"/>
      <c r="AM3" s="3365"/>
      <c r="AN3" s="3365"/>
    </row>
    <row r="4" spans="1:40" ht="18" customHeight="1" x14ac:dyDescent="0.15">
      <c r="A4" s="1053"/>
      <c r="B4" s="1053"/>
      <c r="C4" s="1053"/>
      <c r="D4" s="1053"/>
      <c r="E4" s="1053"/>
      <c r="F4" s="1053"/>
      <c r="G4" s="1053"/>
      <c r="H4" s="1053"/>
      <c r="I4" s="1053"/>
      <c r="J4" s="1053"/>
      <c r="K4" s="1053"/>
      <c r="L4" s="1053"/>
      <c r="M4" s="1053"/>
      <c r="N4" s="1053"/>
      <c r="O4" s="1053"/>
      <c r="P4" s="1053"/>
      <c r="Q4" s="1053"/>
      <c r="R4" s="1053"/>
      <c r="S4" s="1053"/>
      <c r="T4" s="1053"/>
      <c r="U4" s="1053"/>
      <c r="V4" s="1053"/>
      <c r="W4" s="1053"/>
      <c r="Y4" s="1054"/>
      <c r="Z4" s="1054"/>
      <c r="AA4" s="1054"/>
      <c r="AB4" s="532"/>
      <c r="AC4" s="1054"/>
      <c r="AD4" s="1054"/>
      <c r="AE4" s="1054"/>
      <c r="AF4" s="1054"/>
      <c r="AG4" s="1054"/>
      <c r="AH4" s="1054"/>
      <c r="AI4" s="1055" t="s">
        <v>1407</v>
      </c>
      <c r="AJ4" s="1051"/>
      <c r="AK4" s="3365"/>
      <c r="AL4" s="3365"/>
      <c r="AM4" s="3365"/>
      <c r="AN4" s="3365"/>
    </row>
    <row r="5" spans="1:40" ht="18" customHeight="1" x14ac:dyDescent="0.15">
      <c r="A5" s="1053"/>
      <c r="B5" s="1053"/>
      <c r="C5" s="1053"/>
      <c r="D5" s="1053"/>
      <c r="E5" s="1053"/>
      <c r="F5" s="1053"/>
      <c r="G5" s="1053"/>
      <c r="H5" s="1053"/>
      <c r="I5" s="1053"/>
      <c r="J5" s="1053"/>
      <c r="K5" s="1053"/>
      <c r="L5" s="1053"/>
      <c r="M5" s="1053"/>
      <c r="N5" s="1053"/>
      <c r="O5" s="1053"/>
      <c r="P5" s="1053"/>
      <c r="Q5" s="1053"/>
      <c r="R5" s="1053"/>
      <c r="S5" s="1053"/>
      <c r="U5" s="1053"/>
      <c r="V5" s="1053"/>
      <c r="W5" s="1053"/>
      <c r="Y5" s="1054"/>
      <c r="Z5" s="1054"/>
      <c r="AA5" s="1054"/>
      <c r="AB5" s="532"/>
      <c r="AC5" s="1054"/>
      <c r="AD5" s="1054"/>
      <c r="AE5" s="1054"/>
      <c r="AF5" s="1054"/>
      <c r="AG5" s="1055" t="s">
        <v>1408</v>
      </c>
      <c r="AH5" s="3366">
        <v>40</v>
      </c>
      <c r="AI5" s="3366"/>
      <c r="AJ5" s="3366"/>
      <c r="AK5" s="1054" t="s">
        <v>333</v>
      </c>
      <c r="AL5" s="1056">
        <v>160</v>
      </c>
      <c r="AM5" s="1054" t="s">
        <v>1409</v>
      </c>
      <c r="AN5" s="532"/>
    </row>
    <row r="6" spans="1:40" ht="9.9499999999999993" customHeight="1" x14ac:dyDescent="0.15">
      <c r="A6" s="532"/>
      <c r="B6" s="1057"/>
      <c r="C6" s="1057"/>
      <c r="D6" s="1057"/>
      <c r="E6" s="1057"/>
      <c r="F6" s="1057"/>
      <c r="G6" s="1057"/>
      <c r="H6" s="1057"/>
      <c r="I6" s="1057"/>
      <c r="J6" s="1057"/>
      <c r="K6" s="1057"/>
      <c r="L6" s="1057"/>
      <c r="M6" s="1057"/>
      <c r="N6" s="1057"/>
      <c r="O6" s="1057"/>
      <c r="P6" s="1057"/>
      <c r="Q6" s="1057"/>
      <c r="R6" s="1057"/>
      <c r="S6" s="1057"/>
      <c r="T6" s="1057"/>
      <c r="U6" s="1057"/>
      <c r="V6" s="1057"/>
      <c r="W6" s="1057"/>
      <c r="X6" s="1052"/>
      <c r="Y6" s="1052"/>
      <c r="Z6" s="1052"/>
      <c r="AA6" s="1052"/>
      <c r="AB6" s="1052"/>
      <c r="AC6" s="1052"/>
      <c r="AD6" s="1052"/>
      <c r="AE6" s="1052"/>
      <c r="AF6" s="1052"/>
      <c r="AG6" s="1052"/>
      <c r="AH6" s="1052"/>
      <c r="AI6" s="1052"/>
      <c r="AJ6" s="1052"/>
      <c r="AK6" s="1052"/>
      <c r="AL6" s="1052"/>
      <c r="AM6" s="532"/>
      <c r="AN6" s="532"/>
    </row>
    <row r="7" spans="1:40" ht="15" customHeight="1" x14ac:dyDescent="0.15">
      <c r="A7" s="3351" t="s">
        <v>1410</v>
      </c>
      <c r="B7" s="3356" t="s">
        <v>1411</v>
      </c>
      <c r="C7" s="3367" t="s">
        <v>1412</v>
      </c>
      <c r="D7" s="3319" t="s">
        <v>1413</v>
      </c>
      <c r="E7" s="3349" t="s">
        <v>1414</v>
      </c>
      <c r="F7" s="3359" t="s">
        <v>1415</v>
      </c>
      <c r="G7" s="3359"/>
      <c r="H7" s="3359"/>
      <c r="I7" s="3359"/>
      <c r="J7" s="3359"/>
      <c r="K7" s="3359"/>
      <c r="L7" s="3359"/>
      <c r="M7" s="3359"/>
      <c r="N7" s="3359"/>
      <c r="O7" s="3359"/>
      <c r="P7" s="3359"/>
      <c r="Q7" s="3359"/>
      <c r="R7" s="3359"/>
      <c r="S7" s="3359"/>
      <c r="T7" s="3359"/>
      <c r="U7" s="3359"/>
      <c r="V7" s="3359"/>
      <c r="W7" s="3359"/>
      <c r="X7" s="3359"/>
      <c r="Y7" s="3359"/>
      <c r="Z7" s="3359"/>
      <c r="AA7" s="3359"/>
      <c r="AB7" s="3359"/>
      <c r="AC7" s="3359"/>
      <c r="AD7" s="3359"/>
      <c r="AE7" s="3359"/>
      <c r="AF7" s="3359"/>
      <c r="AG7" s="3359"/>
      <c r="AH7" s="3359"/>
      <c r="AI7" s="3359"/>
      <c r="AJ7" s="3359"/>
      <c r="AK7" s="3360" t="s">
        <v>1416</v>
      </c>
      <c r="AL7" s="3327" t="s">
        <v>1417</v>
      </c>
      <c r="AM7" s="1817" t="s">
        <v>1418</v>
      </c>
      <c r="AN7" s="1817"/>
    </row>
    <row r="8" spans="1:40" ht="15" customHeight="1" x14ac:dyDescent="0.15">
      <c r="A8" s="3351"/>
      <c r="B8" s="3357"/>
      <c r="C8" s="3368"/>
      <c r="D8" s="3319"/>
      <c r="E8" s="3349"/>
      <c r="F8" s="3319" t="s">
        <v>317</v>
      </c>
      <c r="G8" s="3319"/>
      <c r="H8" s="3319"/>
      <c r="I8" s="3319"/>
      <c r="J8" s="3319"/>
      <c r="K8" s="3319"/>
      <c r="L8" s="3319"/>
      <c r="M8" s="3319" t="s">
        <v>318</v>
      </c>
      <c r="N8" s="3319"/>
      <c r="O8" s="3319"/>
      <c r="P8" s="3319"/>
      <c r="Q8" s="3319"/>
      <c r="R8" s="3319"/>
      <c r="S8" s="3319"/>
      <c r="T8" s="3319" t="s">
        <v>319</v>
      </c>
      <c r="U8" s="3319"/>
      <c r="V8" s="3319"/>
      <c r="W8" s="3319"/>
      <c r="X8" s="3319"/>
      <c r="Y8" s="3319"/>
      <c r="Z8" s="3319"/>
      <c r="AA8" s="3319" t="s">
        <v>320</v>
      </c>
      <c r="AB8" s="3319"/>
      <c r="AC8" s="3319"/>
      <c r="AD8" s="3319"/>
      <c r="AE8" s="3319"/>
      <c r="AF8" s="3319"/>
      <c r="AG8" s="3319"/>
      <c r="AH8" s="3319" t="s">
        <v>1419</v>
      </c>
      <c r="AI8" s="3319"/>
      <c r="AJ8" s="3319"/>
      <c r="AK8" s="3360"/>
      <c r="AL8" s="3327"/>
      <c r="AM8" s="1817"/>
      <c r="AN8" s="1817"/>
    </row>
    <row r="9" spans="1:40" ht="15" customHeight="1" x14ac:dyDescent="0.15">
      <c r="A9" s="3351"/>
      <c r="B9" s="3353" t="s">
        <v>1420</v>
      </c>
      <c r="C9" s="3368"/>
      <c r="D9" s="3319"/>
      <c r="E9" s="3349"/>
      <c r="F9" s="1058">
        <f>DATE($M$2,$S$2,1)</f>
        <v>45413</v>
      </c>
      <c r="G9" s="1058">
        <f>DATE($M$2,$S$2,2)</f>
        <v>45414</v>
      </c>
      <c r="H9" s="1058">
        <f>DATE($M$2,$S$2,3)</f>
        <v>45415</v>
      </c>
      <c r="I9" s="1058">
        <f>DATE($M$2,$S$2,4)</f>
        <v>45416</v>
      </c>
      <c r="J9" s="1058">
        <f>DATE($M$2,$S$2,5)</f>
        <v>45417</v>
      </c>
      <c r="K9" s="1058">
        <f>DATE($M$2,$S$2,6)</f>
        <v>45418</v>
      </c>
      <c r="L9" s="1058">
        <f>DATE($M$2,$S$2,7)</f>
        <v>45419</v>
      </c>
      <c r="M9" s="1058">
        <f>DATE($M$2,$S$2,8)</f>
        <v>45420</v>
      </c>
      <c r="N9" s="1058">
        <f>DATE($M$2,$S$2,9)</f>
        <v>45421</v>
      </c>
      <c r="O9" s="1058">
        <f>DATE($M$2,$S$2,10)</f>
        <v>45422</v>
      </c>
      <c r="P9" s="1058">
        <f>DATE($M$2,$S$2,11)</f>
        <v>45423</v>
      </c>
      <c r="Q9" s="1058">
        <f>DATE($M$2,$S$2,12)</f>
        <v>45424</v>
      </c>
      <c r="R9" s="1058">
        <f>DATE($M$2,$S$2,13)</f>
        <v>45425</v>
      </c>
      <c r="S9" s="1058">
        <f>DATE($M$2,$S$2,14)</f>
        <v>45426</v>
      </c>
      <c r="T9" s="1058">
        <f>DATE($M$2,$S$2,15)</f>
        <v>45427</v>
      </c>
      <c r="U9" s="1058">
        <f>DATE($M$2,$S$2,16)</f>
        <v>45428</v>
      </c>
      <c r="V9" s="1058">
        <f>DATE($M$2,$S$2,17)</f>
        <v>45429</v>
      </c>
      <c r="W9" s="1058">
        <f>DATE($M$2,$S$2,18)</f>
        <v>45430</v>
      </c>
      <c r="X9" s="1058">
        <f>DATE($M$2,$S$2,19)</f>
        <v>45431</v>
      </c>
      <c r="Y9" s="1058">
        <f>DATE($M$2,$S$2,20)</f>
        <v>45432</v>
      </c>
      <c r="Z9" s="1058">
        <f>DATE($M$2,$S$2,21)</f>
        <v>45433</v>
      </c>
      <c r="AA9" s="1058">
        <f>DATE($M$2,$S$2,22)</f>
        <v>45434</v>
      </c>
      <c r="AB9" s="1058">
        <f>DATE($M$2,$S$2,23)</f>
        <v>45435</v>
      </c>
      <c r="AC9" s="1058">
        <f>DATE($M$2,$S$2,24)</f>
        <v>45436</v>
      </c>
      <c r="AD9" s="1058">
        <f>DATE($M$2,$S$2,25)</f>
        <v>45437</v>
      </c>
      <c r="AE9" s="1058">
        <f>DATE($M$2,$S$2,26)</f>
        <v>45438</v>
      </c>
      <c r="AF9" s="1058">
        <f>DATE($M$2,$S$2,27)</f>
        <v>45439</v>
      </c>
      <c r="AG9" s="1058">
        <f>DATE($M$2,$S$2,28)</f>
        <v>45440</v>
      </c>
      <c r="AH9" s="1058">
        <f>IF(DAY(EOMONTH(F9,0))&lt;29,"",DATE($M$2,$S$2,29))</f>
        <v>45441</v>
      </c>
      <c r="AI9" s="1058">
        <f>IF(DAY(EOMONTH(F9,0))&lt;30,"",DATE($M$2,$S$2,30))</f>
        <v>45442</v>
      </c>
      <c r="AJ9" s="1058">
        <f>IF(DAY(EOMONTH(F9,0))&lt;31,"",DATE($M$2,$S$2,31))</f>
        <v>45443</v>
      </c>
      <c r="AK9" s="3360"/>
      <c r="AL9" s="3327"/>
      <c r="AM9" s="1817"/>
      <c r="AN9" s="1817"/>
    </row>
    <row r="10" spans="1:40" ht="15" customHeight="1" x14ac:dyDescent="0.15">
      <c r="A10" s="3351"/>
      <c r="B10" s="3354"/>
      <c r="C10" s="2811"/>
      <c r="D10" s="3319"/>
      <c r="E10" s="3349"/>
      <c r="F10" s="1059">
        <f>DATE($M$2,$S$2,1)</f>
        <v>45413</v>
      </c>
      <c r="G10" s="1059">
        <f>DATE($M$2,$S$2,2)</f>
        <v>45414</v>
      </c>
      <c r="H10" s="1059">
        <f>DATE($M$2,$S$2,3)</f>
        <v>45415</v>
      </c>
      <c r="I10" s="1059">
        <f>DATE($M$2,$S$2,4)</f>
        <v>45416</v>
      </c>
      <c r="J10" s="1059">
        <f>DATE($M$2,$S$2,5)</f>
        <v>45417</v>
      </c>
      <c r="K10" s="1059">
        <f>DATE($M$2,$S$2,6)</f>
        <v>45418</v>
      </c>
      <c r="L10" s="1059">
        <f>DATE($M$2,$S$2,7)</f>
        <v>45419</v>
      </c>
      <c r="M10" s="1059">
        <f>DATE($M$2,$S$2,8)</f>
        <v>45420</v>
      </c>
      <c r="N10" s="1059">
        <f>DATE($M$2,$S$2,9)</f>
        <v>45421</v>
      </c>
      <c r="O10" s="1059">
        <f>DATE($M$2,$S$2,10)</f>
        <v>45422</v>
      </c>
      <c r="P10" s="1059">
        <f>DATE($M$2,$S$2,11)</f>
        <v>45423</v>
      </c>
      <c r="Q10" s="1059">
        <f>DATE($M$2,$S$2,12)</f>
        <v>45424</v>
      </c>
      <c r="R10" s="1059">
        <f>DATE($M$2,$S$2,13)</f>
        <v>45425</v>
      </c>
      <c r="S10" s="1059">
        <f>DATE($M$2,$S$2,14)</f>
        <v>45426</v>
      </c>
      <c r="T10" s="1059">
        <f>DATE($M$2,$S$2,15)</f>
        <v>45427</v>
      </c>
      <c r="U10" s="1059">
        <f>DATE($M$2,$S$2,16)</f>
        <v>45428</v>
      </c>
      <c r="V10" s="1059">
        <f>DATE($M$2,$S$2,17)</f>
        <v>45429</v>
      </c>
      <c r="W10" s="1059">
        <f>DATE($M$2,$S$2,18)</f>
        <v>45430</v>
      </c>
      <c r="X10" s="1059">
        <f>DATE($M$2,$S$2,19)</f>
        <v>45431</v>
      </c>
      <c r="Y10" s="1059">
        <f>DATE($M$2,$S$2,20)</f>
        <v>45432</v>
      </c>
      <c r="Z10" s="1059">
        <f>DATE($M$2,$S$2,21)</f>
        <v>45433</v>
      </c>
      <c r="AA10" s="1059">
        <f>DATE($M$2,$S$2,22)</f>
        <v>45434</v>
      </c>
      <c r="AB10" s="1059">
        <f>DATE($M$2,$S$2,23)</f>
        <v>45435</v>
      </c>
      <c r="AC10" s="1059">
        <f>DATE($M$2,$S$2,24)</f>
        <v>45436</v>
      </c>
      <c r="AD10" s="1059">
        <f>DATE($M$2,$S$2,25)</f>
        <v>45437</v>
      </c>
      <c r="AE10" s="1059">
        <f>DATE($M$2,$S$2,26)</f>
        <v>45438</v>
      </c>
      <c r="AF10" s="1059">
        <f>DATE($M$2,$S$2,27)</f>
        <v>45439</v>
      </c>
      <c r="AG10" s="1059">
        <f>DATE($M$2,$S$2,28)</f>
        <v>45440</v>
      </c>
      <c r="AH10" s="1059">
        <f>IF(DAY(EOMONTH(F10,0))&lt;29,"",DATE($M$2,$S$2,29))</f>
        <v>45441</v>
      </c>
      <c r="AI10" s="1059">
        <f>IF(DAY(EOMONTH(F10,0))&lt;30,"",DATE($M$2,$S$2,30))</f>
        <v>45442</v>
      </c>
      <c r="AJ10" s="1059">
        <f>IF(DAY(EOMONTH(F10,0))&lt;31,"",DATE($M$2,$S$2,31))</f>
        <v>45443</v>
      </c>
      <c r="AK10" s="3360"/>
      <c r="AL10" s="3327"/>
      <c r="AM10" s="1817"/>
      <c r="AN10" s="1817"/>
    </row>
    <row r="11" spans="1:40" ht="18" customHeight="1" x14ac:dyDescent="0.15">
      <c r="A11" s="1060">
        <v>1</v>
      </c>
      <c r="B11" s="1061" t="s">
        <v>1421</v>
      </c>
      <c r="C11" s="1062" t="s">
        <v>1422</v>
      </c>
      <c r="D11" s="1063"/>
      <c r="E11" s="1064" t="s">
        <v>1422</v>
      </c>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6">
        <f>+SUM(F11:AJ11)</f>
        <v>0</v>
      </c>
      <c r="AL11" s="1067">
        <f>IF($AK$3="４週",AK11/4,AK11/(DAY(EOMONTH($F$9,0))/7))</f>
        <v>0</v>
      </c>
      <c r="AM11" s="3348"/>
      <c r="AN11" s="3348"/>
    </row>
    <row r="12" spans="1:40" ht="18" customHeight="1" x14ac:dyDescent="0.15">
      <c r="A12" s="1060">
        <v>2</v>
      </c>
      <c r="B12" s="1061" t="s">
        <v>1423</v>
      </c>
      <c r="C12" s="1062" t="s">
        <v>1424</v>
      </c>
      <c r="D12" s="1063"/>
      <c r="E12" s="1064" t="s">
        <v>1424</v>
      </c>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6">
        <f t="shared" ref="AK12:AK31" si="0">+SUM(F12:AJ12)</f>
        <v>0</v>
      </c>
      <c r="AL12" s="1067">
        <f>IF($AK$3="４週",AK12/4,AK12/(DAY(EOMONTH($F$9,0))/7))</f>
        <v>0</v>
      </c>
      <c r="AM12" s="3348"/>
      <c r="AN12" s="3348"/>
    </row>
    <row r="13" spans="1:40" ht="18" customHeight="1" x14ac:dyDescent="0.15">
      <c r="A13" s="1060">
        <v>3</v>
      </c>
      <c r="B13" s="1061" t="s">
        <v>1425</v>
      </c>
      <c r="C13" s="1062" t="s">
        <v>1426</v>
      </c>
      <c r="D13" s="1063"/>
      <c r="E13" s="1064" t="s">
        <v>1426</v>
      </c>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6">
        <f t="shared" si="0"/>
        <v>0</v>
      </c>
      <c r="AL13" s="1067">
        <f>IF($AK$3="４週",AK13/4,AK13/(DAY(EOMONTH($F$9,0))/7))</f>
        <v>0</v>
      </c>
      <c r="AM13" s="3348"/>
      <c r="AN13" s="3348"/>
    </row>
    <row r="14" spans="1:40" ht="18" customHeight="1" x14ac:dyDescent="0.15">
      <c r="A14" s="1060">
        <v>4</v>
      </c>
      <c r="B14" s="1061" t="s">
        <v>1425</v>
      </c>
      <c r="C14" s="1062" t="s">
        <v>1428</v>
      </c>
      <c r="D14" s="1063"/>
      <c r="E14" s="1064" t="s">
        <v>1428</v>
      </c>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6">
        <f t="shared" si="0"/>
        <v>0</v>
      </c>
      <c r="AL14" s="1067">
        <f>IF($AK$3="４週",AK14/4,AK14/(DAY(EOMONTH($F$9,0))/7))</f>
        <v>0</v>
      </c>
      <c r="AM14" s="3348"/>
      <c r="AN14" s="3348"/>
    </row>
    <row r="15" spans="1:40" ht="18" customHeight="1" x14ac:dyDescent="0.15">
      <c r="A15" s="1060">
        <v>5</v>
      </c>
      <c r="B15" s="1061"/>
      <c r="C15" s="1062"/>
      <c r="D15" s="1063"/>
      <c r="E15" s="1064"/>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6">
        <f t="shared" si="0"/>
        <v>0</v>
      </c>
      <c r="AL15" s="1067">
        <f t="shared" ref="AL15:AL30" si="1">IF($AK$3="４週",AK15/4,AK15/(DAY(EOMONTH($F$9,0))/7))</f>
        <v>0</v>
      </c>
      <c r="AM15" s="3348"/>
      <c r="AN15" s="3348"/>
    </row>
    <row r="16" spans="1:40" ht="18" customHeight="1" x14ac:dyDescent="0.15">
      <c r="A16" s="1060">
        <v>6</v>
      </c>
      <c r="B16" s="1061"/>
      <c r="C16" s="1062"/>
      <c r="D16" s="1063"/>
      <c r="E16" s="1064"/>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6">
        <f t="shared" si="0"/>
        <v>0</v>
      </c>
      <c r="AL16" s="1067">
        <f t="shared" si="1"/>
        <v>0</v>
      </c>
      <c r="AM16" s="3348"/>
      <c r="AN16" s="3348"/>
    </row>
    <row r="17" spans="1:40" ht="18" customHeight="1" x14ac:dyDescent="0.15">
      <c r="A17" s="1060">
        <v>7</v>
      </c>
      <c r="B17" s="1061"/>
      <c r="C17" s="1062"/>
      <c r="D17" s="1063"/>
      <c r="E17" s="1064"/>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6">
        <f t="shared" si="0"/>
        <v>0</v>
      </c>
      <c r="AL17" s="1067">
        <f t="shared" si="1"/>
        <v>0</v>
      </c>
      <c r="AM17" s="3348"/>
      <c r="AN17" s="3348"/>
    </row>
    <row r="18" spans="1:40" ht="18" customHeight="1" x14ac:dyDescent="0.15">
      <c r="A18" s="1060">
        <v>8</v>
      </c>
      <c r="B18" s="1061"/>
      <c r="C18" s="1062"/>
      <c r="D18" s="1063"/>
      <c r="E18" s="1064"/>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6">
        <f t="shared" si="0"/>
        <v>0</v>
      </c>
      <c r="AL18" s="1067">
        <f t="shared" si="1"/>
        <v>0</v>
      </c>
      <c r="AM18" s="3348"/>
      <c r="AN18" s="3348"/>
    </row>
    <row r="19" spans="1:40" ht="18" customHeight="1" x14ac:dyDescent="0.15">
      <c r="A19" s="1060">
        <v>9</v>
      </c>
      <c r="B19" s="1061"/>
      <c r="C19" s="1062"/>
      <c r="D19" s="1063"/>
      <c r="E19" s="1064"/>
      <c r="F19" s="1065"/>
      <c r="G19" s="1065"/>
      <c r="H19" s="1065"/>
      <c r="I19" s="1065"/>
      <c r="J19" s="1065"/>
      <c r="K19" s="1065"/>
      <c r="L19" s="1065"/>
      <c r="M19" s="1065"/>
      <c r="N19" s="1065"/>
      <c r="O19" s="1065"/>
      <c r="P19" s="1065"/>
      <c r="Q19" s="1065"/>
      <c r="R19" s="1065"/>
      <c r="S19" s="1065"/>
      <c r="T19" s="1065"/>
      <c r="U19" s="1065"/>
      <c r="V19" s="1065"/>
      <c r="W19" s="1065"/>
      <c r="X19" s="1065"/>
      <c r="Y19" s="1065"/>
      <c r="Z19" s="1065"/>
      <c r="AA19" s="1065"/>
      <c r="AB19" s="1065"/>
      <c r="AC19" s="1065"/>
      <c r="AD19" s="1065"/>
      <c r="AE19" s="1065"/>
      <c r="AF19" s="1065"/>
      <c r="AG19" s="1065"/>
      <c r="AH19" s="1065"/>
      <c r="AI19" s="1065"/>
      <c r="AJ19" s="1065"/>
      <c r="AK19" s="1066">
        <f t="shared" si="0"/>
        <v>0</v>
      </c>
      <c r="AL19" s="1067">
        <f t="shared" si="1"/>
        <v>0</v>
      </c>
      <c r="AM19" s="3348"/>
      <c r="AN19" s="3348"/>
    </row>
    <row r="20" spans="1:40" ht="18" customHeight="1" x14ac:dyDescent="0.15">
      <c r="A20" s="1060">
        <v>10</v>
      </c>
      <c r="B20" s="1061"/>
      <c r="C20" s="1062"/>
      <c r="D20" s="1063"/>
      <c r="E20" s="1064"/>
      <c r="F20" s="1065"/>
      <c r="G20" s="1065"/>
      <c r="H20" s="1065"/>
      <c r="I20" s="1065"/>
      <c r="J20" s="1065"/>
      <c r="K20" s="1065"/>
      <c r="L20" s="1065"/>
      <c r="M20" s="1065"/>
      <c r="N20" s="1065"/>
      <c r="O20" s="1065"/>
      <c r="P20" s="1065"/>
      <c r="Q20" s="1065"/>
      <c r="R20" s="1065"/>
      <c r="S20" s="1065"/>
      <c r="T20" s="1065"/>
      <c r="U20" s="1065"/>
      <c r="V20" s="1065"/>
      <c r="W20" s="1065"/>
      <c r="X20" s="1065"/>
      <c r="Y20" s="1065"/>
      <c r="Z20" s="1065"/>
      <c r="AA20" s="1065"/>
      <c r="AB20" s="1065"/>
      <c r="AC20" s="1065"/>
      <c r="AD20" s="1065"/>
      <c r="AE20" s="1065"/>
      <c r="AF20" s="1065"/>
      <c r="AG20" s="1065"/>
      <c r="AH20" s="1065"/>
      <c r="AI20" s="1065"/>
      <c r="AJ20" s="1065"/>
      <c r="AK20" s="1066">
        <f t="shared" si="0"/>
        <v>0</v>
      </c>
      <c r="AL20" s="1067">
        <f t="shared" si="1"/>
        <v>0</v>
      </c>
      <c r="AM20" s="3348"/>
      <c r="AN20" s="3348"/>
    </row>
    <row r="21" spans="1:40" ht="18" customHeight="1" x14ac:dyDescent="0.15">
      <c r="A21" s="1060">
        <v>11</v>
      </c>
      <c r="B21" s="1061"/>
      <c r="C21" s="1062"/>
      <c r="D21" s="1063"/>
      <c r="E21" s="1064"/>
      <c r="F21" s="1065"/>
      <c r="G21" s="1065"/>
      <c r="H21" s="1065"/>
      <c r="I21" s="1065"/>
      <c r="J21" s="1065"/>
      <c r="K21" s="1065"/>
      <c r="L21" s="1065"/>
      <c r="M21" s="1065"/>
      <c r="N21" s="1065"/>
      <c r="O21" s="1065"/>
      <c r="P21" s="1065"/>
      <c r="Q21" s="1065"/>
      <c r="R21" s="1065"/>
      <c r="S21" s="1065"/>
      <c r="T21" s="1065"/>
      <c r="U21" s="1065"/>
      <c r="V21" s="1065"/>
      <c r="W21" s="1065"/>
      <c r="X21" s="1065"/>
      <c r="Y21" s="1065"/>
      <c r="Z21" s="1065"/>
      <c r="AA21" s="1065"/>
      <c r="AB21" s="1065"/>
      <c r="AC21" s="1065"/>
      <c r="AD21" s="1065"/>
      <c r="AE21" s="1065"/>
      <c r="AF21" s="1065"/>
      <c r="AG21" s="1065"/>
      <c r="AH21" s="1065"/>
      <c r="AI21" s="1065"/>
      <c r="AJ21" s="1065"/>
      <c r="AK21" s="1066">
        <f t="shared" si="0"/>
        <v>0</v>
      </c>
      <c r="AL21" s="1067">
        <f t="shared" si="1"/>
        <v>0</v>
      </c>
      <c r="AM21" s="3348"/>
      <c r="AN21" s="3348"/>
    </row>
    <row r="22" spans="1:40" ht="18" customHeight="1" x14ac:dyDescent="0.15">
      <c r="A22" s="1060">
        <v>12</v>
      </c>
      <c r="B22" s="1061"/>
      <c r="C22" s="1062"/>
      <c r="D22" s="1063"/>
      <c r="E22" s="1064"/>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65"/>
      <c r="AF22" s="1065"/>
      <c r="AG22" s="1065"/>
      <c r="AH22" s="1065"/>
      <c r="AI22" s="1065"/>
      <c r="AJ22" s="1065"/>
      <c r="AK22" s="1066">
        <f t="shared" si="0"/>
        <v>0</v>
      </c>
      <c r="AL22" s="1067">
        <f t="shared" si="1"/>
        <v>0</v>
      </c>
      <c r="AM22" s="3348"/>
      <c r="AN22" s="3348"/>
    </row>
    <row r="23" spans="1:40" ht="18" customHeight="1" x14ac:dyDescent="0.15">
      <c r="A23" s="1060">
        <v>13</v>
      </c>
      <c r="B23" s="1061"/>
      <c r="C23" s="1062"/>
      <c r="D23" s="1063"/>
      <c r="E23" s="1064"/>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6">
        <f t="shared" si="0"/>
        <v>0</v>
      </c>
      <c r="AL23" s="1067">
        <f t="shared" si="1"/>
        <v>0</v>
      </c>
      <c r="AM23" s="3348"/>
      <c r="AN23" s="3348"/>
    </row>
    <row r="24" spans="1:40" ht="18" customHeight="1" x14ac:dyDescent="0.15">
      <c r="A24" s="1060">
        <v>14</v>
      </c>
      <c r="B24" s="1061"/>
      <c r="C24" s="1062"/>
      <c r="D24" s="1063"/>
      <c r="E24" s="1064"/>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6">
        <f t="shared" si="0"/>
        <v>0</v>
      </c>
      <c r="AL24" s="1067">
        <f t="shared" si="1"/>
        <v>0</v>
      </c>
      <c r="AM24" s="3348"/>
      <c r="AN24" s="3348"/>
    </row>
    <row r="25" spans="1:40" ht="18" customHeight="1" x14ac:dyDescent="0.15">
      <c r="A25" s="1060">
        <v>15</v>
      </c>
      <c r="B25" s="1061"/>
      <c r="C25" s="1062"/>
      <c r="D25" s="1063"/>
      <c r="E25" s="1064"/>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6">
        <f t="shared" si="0"/>
        <v>0</v>
      </c>
      <c r="AL25" s="1067">
        <f t="shared" si="1"/>
        <v>0</v>
      </c>
      <c r="AM25" s="3348"/>
      <c r="AN25" s="3348"/>
    </row>
    <row r="26" spans="1:40" ht="18" customHeight="1" x14ac:dyDescent="0.15">
      <c r="A26" s="1060">
        <v>16</v>
      </c>
      <c r="B26" s="1061"/>
      <c r="C26" s="1062"/>
      <c r="D26" s="1063"/>
      <c r="E26" s="1064"/>
      <c r="F26" s="1065"/>
      <c r="G26" s="1065"/>
      <c r="H26" s="1065"/>
      <c r="I26" s="1065"/>
      <c r="J26" s="1065"/>
      <c r="K26" s="1065"/>
      <c r="L26" s="1065"/>
      <c r="M26" s="1065"/>
      <c r="N26" s="1065"/>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6">
        <f t="shared" si="0"/>
        <v>0</v>
      </c>
      <c r="AL26" s="1067">
        <f t="shared" si="1"/>
        <v>0</v>
      </c>
      <c r="AM26" s="3348"/>
      <c r="AN26" s="3348"/>
    </row>
    <row r="27" spans="1:40" ht="18" customHeight="1" x14ac:dyDescent="0.15">
      <c r="A27" s="1060">
        <v>17</v>
      </c>
      <c r="B27" s="1061"/>
      <c r="C27" s="1062"/>
      <c r="D27" s="1063"/>
      <c r="E27" s="1064"/>
      <c r="F27" s="1065"/>
      <c r="G27" s="1065"/>
      <c r="H27" s="1065"/>
      <c r="I27" s="1065"/>
      <c r="J27" s="1065"/>
      <c r="K27" s="1065"/>
      <c r="L27" s="1065"/>
      <c r="M27" s="1065"/>
      <c r="N27" s="1065"/>
      <c r="O27" s="1065"/>
      <c r="P27" s="1065"/>
      <c r="Q27" s="1065"/>
      <c r="R27" s="1065"/>
      <c r="S27" s="1065"/>
      <c r="T27" s="1065"/>
      <c r="U27" s="1065"/>
      <c r="V27" s="1065"/>
      <c r="W27" s="1065"/>
      <c r="X27" s="1065"/>
      <c r="Y27" s="1065"/>
      <c r="Z27" s="1065"/>
      <c r="AA27" s="1065"/>
      <c r="AB27" s="1065"/>
      <c r="AC27" s="1065"/>
      <c r="AD27" s="1065"/>
      <c r="AE27" s="1065"/>
      <c r="AF27" s="1065"/>
      <c r="AG27" s="1065"/>
      <c r="AH27" s="1065"/>
      <c r="AI27" s="1065"/>
      <c r="AJ27" s="1065"/>
      <c r="AK27" s="1066">
        <f t="shared" si="0"/>
        <v>0</v>
      </c>
      <c r="AL27" s="1067">
        <f t="shared" si="1"/>
        <v>0</v>
      </c>
      <c r="AM27" s="3348"/>
      <c r="AN27" s="3348"/>
    </row>
    <row r="28" spans="1:40" ht="18" customHeight="1" x14ac:dyDescent="0.15">
      <c r="A28" s="1060">
        <v>18</v>
      </c>
      <c r="B28" s="1061"/>
      <c r="C28" s="1062"/>
      <c r="D28" s="1063"/>
      <c r="E28" s="1064"/>
      <c r="F28" s="1065"/>
      <c r="G28" s="1065"/>
      <c r="H28" s="1065"/>
      <c r="I28" s="1065"/>
      <c r="J28" s="1065"/>
      <c r="K28" s="1065"/>
      <c r="L28" s="1065"/>
      <c r="M28" s="1065"/>
      <c r="N28" s="1065"/>
      <c r="O28" s="1065"/>
      <c r="P28" s="1065"/>
      <c r="Q28" s="1065"/>
      <c r="R28" s="1065"/>
      <c r="S28" s="1065"/>
      <c r="T28" s="1065"/>
      <c r="U28" s="1065"/>
      <c r="V28" s="1065"/>
      <c r="W28" s="1065"/>
      <c r="X28" s="1065"/>
      <c r="Y28" s="1065"/>
      <c r="Z28" s="1065"/>
      <c r="AA28" s="1065"/>
      <c r="AB28" s="1065"/>
      <c r="AC28" s="1065"/>
      <c r="AD28" s="1065"/>
      <c r="AE28" s="1065"/>
      <c r="AF28" s="1065"/>
      <c r="AG28" s="1065"/>
      <c r="AH28" s="1065"/>
      <c r="AI28" s="1065"/>
      <c r="AJ28" s="1065"/>
      <c r="AK28" s="1066">
        <f t="shared" si="0"/>
        <v>0</v>
      </c>
      <c r="AL28" s="1067">
        <f t="shared" si="1"/>
        <v>0</v>
      </c>
      <c r="AM28" s="3348"/>
      <c r="AN28" s="3348"/>
    </row>
    <row r="29" spans="1:40" ht="18" customHeight="1" x14ac:dyDescent="0.15">
      <c r="A29" s="1060">
        <v>19</v>
      </c>
      <c r="B29" s="1061"/>
      <c r="C29" s="1062"/>
      <c r="D29" s="1063"/>
      <c r="E29" s="1064"/>
      <c r="F29" s="1065"/>
      <c r="G29" s="1065"/>
      <c r="H29" s="1065"/>
      <c r="I29" s="1065"/>
      <c r="J29" s="1065"/>
      <c r="K29" s="1065"/>
      <c r="L29" s="1065"/>
      <c r="M29" s="1065"/>
      <c r="N29" s="1065"/>
      <c r="O29" s="1065"/>
      <c r="P29" s="1065"/>
      <c r="Q29" s="1065"/>
      <c r="R29" s="1065"/>
      <c r="S29" s="1065"/>
      <c r="T29" s="1065"/>
      <c r="U29" s="1065"/>
      <c r="V29" s="1065"/>
      <c r="W29" s="1065"/>
      <c r="X29" s="1065"/>
      <c r="Y29" s="1065"/>
      <c r="Z29" s="1065"/>
      <c r="AA29" s="1065"/>
      <c r="AB29" s="1065"/>
      <c r="AC29" s="1065"/>
      <c r="AD29" s="1065"/>
      <c r="AE29" s="1065"/>
      <c r="AF29" s="1065"/>
      <c r="AG29" s="1065"/>
      <c r="AH29" s="1065"/>
      <c r="AI29" s="1065"/>
      <c r="AJ29" s="1065"/>
      <c r="AK29" s="1066">
        <f t="shared" si="0"/>
        <v>0</v>
      </c>
      <c r="AL29" s="1067">
        <f t="shared" si="1"/>
        <v>0</v>
      </c>
      <c r="AM29" s="3348"/>
      <c r="AN29" s="3348"/>
    </row>
    <row r="30" spans="1:40" ht="18" customHeight="1" x14ac:dyDescent="0.15">
      <c r="A30" s="1060">
        <v>20</v>
      </c>
      <c r="B30" s="1061"/>
      <c r="C30" s="1062"/>
      <c r="D30" s="1063"/>
      <c r="E30" s="1064"/>
      <c r="F30" s="1065"/>
      <c r="G30" s="1065"/>
      <c r="H30" s="1065"/>
      <c r="I30" s="1065"/>
      <c r="J30" s="1065"/>
      <c r="K30" s="1065"/>
      <c r="L30" s="1065"/>
      <c r="M30" s="1065"/>
      <c r="N30" s="1065"/>
      <c r="O30" s="1065"/>
      <c r="P30" s="1065"/>
      <c r="Q30" s="1065"/>
      <c r="R30" s="1065"/>
      <c r="S30" s="1065"/>
      <c r="T30" s="1065"/>
      <c r="U30" s="1065"/>
      <c r="V30" s="1065"/>
      <c r="W30" s="1065"/>
      <c r="X30" s="1065"/>
      <c r="Y30" s="1065"/>
      <c r="Z30" s="1065"/>
      <c r="AA30" s="1065"/>
      <c r="AB30" s="1065"/>
      <c r="AC30" s="1065"/>
      <c r="AD30" s="1065"/>
      <c r="AE30" s="1065"/>
      <c r="AF30" s="1065"/>
      <c r="AG30" s="1065"/>
      <c r="AH30" s="1065"/>
      <c r="AI30" s="1065"/>
      <c r="AJ30" s="1065"/>
      <c r="AK30" s="1066">
        <f t="shared" si="0"/>
        <v>0</v>
      </c>
      <c r="AL30" s="1067">
        <f t="shared" si="1"/>
        <v>0</v>
      </c>
      <c r="AM30" s="3348"/>
      <c r="AN30" s="3348"/>
    </row>
    <row r="31" spans="1:40" ht="18" customHeight="1" x14ac:dyDescent="0.15">
      <c r="A31" s="3349" t="s">
        <v>75</v>
      </c>
      <c r="B31" s="3350"/>
      <c r="C31" s="3350"/>
      <c r="D31" s="3350"/>
      <c r="E31" s="3350"/>
      <c r="F31" s="1069">
        <f>+SUM(F11:F30)</f>
        <v>0</v>
      </c>
      <c r="G31" s="1069">
        <f t="shared" ref="G31:AJ31" si="2">+SUM(G11:G30)</f>
        <v>0</v>
      </c>
      <c r="H31" s="1069">
        <f t="shared" si="2"/>
        <v>0</v>
      </c>
      <c r="I31" s="1069">
        <f t="shared" si="2"/>
        <v>0</v>
      </c>
      <c r="J31" s="1069">
        <f t="shared" si="2"/>
        <v>0</v>
      </c>
      <c r="K31" s="1069">
        <f t="shared" si="2"/>
        <v>0</v>
      </c>
      <c r="L31" s="1069">
        <f t="shared" si="2"/>
        <v>0</v>
      </c>
      <c r="M31" s="1069">
        <f t="shared" si="2"/>
        <v>0</v>
      </c>
      <c r="N31" s="1069">
        <f t="shared" si="2"/>
        <v>0</v>
      </c>
      <c r="O31" s="1069">
        <f t="shared" si="2"/>
        <v>0</v>
      </c>
      <c r="P31" s="1069">
        <f t="shared" si="2"/>
        <v>0</v>
      </c>
      <c r="Q31" s="1069">
        <f t="shared" si="2"/>
        <v>0</v>
      </c>
      <c r="R31" s="1069">
        <f t="shared" si="2"/>
        <v>0</v>
      </c>
      <c r="S31" s="1069">
        <f t="shared" si="2"/>
        <v>0</v>
      </c>
      <c r="T31" s="1069">
        <f t="shared" si="2"/>
        <v>0</v>
      </c>
      <c r="U31" s="1069">
        <f t="shared" si="2"/>
        <v>0</v>
      </c>
      <c r="V31" s="1069">
        <f t="shared" si="2"/>
        <v>0</v>
      </c>
      <c r="W31" s="1069">
        <f t="shared" si="2"/>
        <v>0</v>
      </c>
      <c r="X31" s="1069">
        <f t="shared" si="2"/>
        <v>0</v>
      </c>
      <c r="Y31" s="1069">
        <f t="shared" si="2"/>
        <v>0</v>
      </c>
      <c r="Z31" s="1069">
        <f t="shared" si="2"/>
        <v>0</v>
      </c>
      <c r="AA31" s="1069">
        <f t="shared" si="2"/>
        <v>0</v>
      </c>
      <c r="AB31" s="1069">
        <f t="shared" si="2"/>
        <v>0</v>
      </c>
      <c r="AC31" s="1069">
        <f t="shared" si="2"/>
        <v>0</v>
      </c>
      <c r="AD31" s="1069">
        <f t="shared" si="2"/>
        <v>0</v>
      </c>
      <c r="AE31" s="1069">
        <f t="shared" si="2"/>
        <v>0</v>
      </c>
      <c r="AF31" s="1069">
        <f t="shared" si="2"/>
        <v>0</v>
      </c>
      <c r="AG31" s="1069">
        <f t="shared" si="2"/>
        <v>0</v>
      </c>
      <c r="AH31" s="1069">
        <f t="shared" si="2"/>
        <v>0</v>
      </c>
      <c r="AI31" s="1069">
        <f t="shared" si="2"/>
        <v>0</v>
      </c>
      <c r="AJ31" s="1069">
        <f t="shared" si="2"/>
        <v>0</v>
      </c>
      <c r="AK31" s="1066">
        <f t="shared" si="0"/>
        <v>0</v>
      </c>
      <c r="AL31" s="1067">
        <f>IF($AK$3="４週",AK31/4,AK31/(DAY(EOMONTH($F$9,0))/7))</f>
        <v>0</v>
      </c>
      <c r="AM31" s="3351"/>
      <c r="AN31" s="3351"/>
    </row>
    <row r="32" spans="1:40" ht="18" customHeight="1" x14ac:dyDescent="0.15">
      <c r="A32" s="3350" t="s">
        <v>1429</v>
      </c>
      <c r="B32" s="3350"/>
      <c r="C32" s="3350"/>
      <c r="D32" s="3350"/>
      <c r="E32" s="3352"/>
      <c r="F32" s="1070"/>
      <c r="G32" s="1070"/>
      <c r="H32" s="1070"/>
      <c r="I32" s="1070"/>
      <c r="J32" s="1070"/>
      <c r="K32" s="1070"/>
      <c r="L32" s="1070"/>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69"/>
      <c r="AL32" s="1071"/>
      <c r="AM32" s="3351"/>
      <c r="AN32" s="3351"/>
    </row>
    <row r="33" spans="1:43" ht="15" customHeight="1" x14ac:dyDescent="0.15">
      <c r="A33" s="1057"/>
      <c r="B33" s="1057"/>
      <c r="C33" s="1057"/>
      <c r="D33" s="1057"/>
      <c r="E33" s="105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c r="AI33" s="387"/>
      <c r="AJ33" s="387"/>
      <c r="AK33" s="1057"/>
      <c r="AL33" s="1057"/>
      <c r="AM33" s="532"/>
    </row>
    <row r="34" spans="1:43" ht="15" customHeight="1" x14ac:dyDescent="0.15">
      <c r="A34" s="1057"/>
      <c r="B34" s="1057"/>
      <c r="C34" s="1057"/>
      <c r="D34" s="1057"/>
      <c r="E34" s="105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1057"/>
      <c r="AL34" s="1057"/>
      <c r="AM34" s="532"/>
    </row>
    <row r="35" spans="1:43" ht="21" customHeight="1" x14ac:dyDescent="0.15">
      <c r="A35" s="1049" t="s">
        <v>1430</v>
      </c>
      <c r="B35" s="1057"/>
      <c r="C35" s="1057"/>
      <c r="D35" s="1057"/>
      <c r="E35" s="1057"/>
      <c r="F35" s="1057"/>
      <c r="G35" s="387"/>
      <c r="H35" s="387"/>
      <c r="I35" s="387"/>
      <c r="J35" s="387"/>
      <c r="K35" s="387"/>
      <c r="L35" s="387"/>
      <c r="M35" s="387"/>
      <c r="N35" s="387"/>
      <c r="O35" s="387"/>
      <c r="AM35" s="1057"/>
      <c r="AN35" s="532"/>
    </row>
    <row r="36" spans="1:43" ht="32.25" customHeight="1" x14ac:dyDescent="0.15">
      <c r="A36" s="3319"/>
      <c r="B36" s="3319"/>
      <c r="C36" s="3319"/>
      <c r="D36" s="1072">
        <v>4</v>
      </c>
      <c r="E36" s="1072">
        <v>5</v>
      </c>
      <c r="F36" s="3347">
        <v>6</v>
      </c>
      <c r="G36" s="3347"/>
      <c r="H36" s="3347"/>
      <c r="I36" s="3347">
        <v>7</v>
      </c>
      <c r="J36" s="3347"/>
      <c r="K36" s="3347"/>
      <c r="L36" s="3347">
        <v>8</v>
      </c>
      <c r="M36" s="3347"/>
      <c r="N36" s="3347"/>
      <c r="O36" s="3347">
        <v>9</v>
      </c>
      <c r="P36" s="3347"/>
      <c r="Q36" s="3347"/>
      <c r="R36" s="3347">
        <v>10</v>
      </c>
      <c r="S36" s="3347"/>
      <c r="T36" s="3347"/>
      <c r="U36" s="3347">
        <v>11</v>
      </c>
      <c r="V36" s="3347"/>
      <c r="W36" s="3347"/>
      <c r="X36" s="3347">
        <v>12</v>
      </c>
      <c r="Y36" s="3347"/>
      <c r="Z36" s="3347"/>
      <c r="AA36" s="3347">
        <v>1</v>
      </c>
      <c r="AB36" s="3347"/>
      <c r="AC36" s="3347"/>
      <c r="AD36" s="3347">
        <v>2</v>
      </c>
      <c r="AE36" s="3347"/>
      <c r="AF36" s="3347"/>
      <c r="AG36" s="3347">
        <v>3</v>
      </c>
      <c r="AH36" s="3347"/>
      <c r="AI36" s="3347"/>
      <c r="AJ36" s="3319" t="s">
        <v>313</v>
      </c>
      <c r="AK36" s="3319"/>
      <c r="AL36" s="1073" t="s">
        <v>1431</v>
      </c>
      <c r="AM36" s="3342" t="s">
        <v>1432</v>
      </c>
      <c r="AN36" s="3343"/>
      <c r="AO36" s="1074"/>
      <c r="AP36" s="1074"/>
      <c r="AQ36" s="1074"/>
    </row>
    <row r="37" spans="1:43" ht="20.100000000000001" customHeight="1" x14ac:dyDescent="0.15">
      <c r="A37" s="3335" t="s">
        <v>1433</v>
      </c>
      <c r="B37" s="3335"/>
      <c r="C37" s="3335"/>
      <c r="D37" s="1075">
        <f>SUM(D38,D39,D40,D41,D43,D45)</f>
        <v>1840</v>
      </c>
      <c r="E37" s="1075">
        <f>SUM(E38,E39,E40,E41,E43,E45)</f>
        <v>1726</v>
      </c>
      <c r="F37" s="3344">
        <f>SUM(F38,F39,F40,F41,F43,F45)</f>
        <v>1840</v>
      </c>
      <c r="G37" s="3345"/>
      <c r="H37" s="3346"/>
      <c r="I37" s="3344">
        <f>SUM(I38,I39,I40,I41,I43,I45)</f>
        <v>1932</v>
      </c>
      <c r="J37" s="3345">
        <f t="shared" ref="J37:AI37" si="3">SUM(J38,J39,J40,J41,J43,J45)</f>
        <v>0</v>
      </c>
      <c r="K37" s="3346">
        <f t="shared" si="3"/>
        <v>0</v>
      </c>
      <c r="L37" s="3344">
        <f>SUM(L38,L39,L40,L41,L43,L45)</f>
        <v>1932</v>
      </c>
      <c r="M37" s="3345"/>
      <c r="N37" s="3346"/>
      <c r="O37" s="3344">
        <f>SUM(O38,O39,O40,O41,O43,O45)</f>
        <v>1748</v>
      </c>
      <c r="P37" s="3345"/>
      <c r="Q37" s="3346"/>
      <c r="R37" s="3344">
        <f>SUM(R38,R39,R40,R41,R43,R45)</f>
        <v>1840</v>
      </c>
      <c r="S37" s="3345"/>
      <c r="T37" s="3346"/>
      <c r="U37" s="3344">
        <f>SUM(U38,U39,U40,U41,U43,U45)</f>
        <v>1840</v>
      </c>
      <c r="V37" s="3345">
        <f t="shared" si="3"/>
        <v>0</v>
      </c>
      <c r="W37" s="3346">
        <f t="shared" si="3"/>
        <v>0</v>
      </c>
      <c r="X37" s="3344">
        <f>SUM(X38,X39,X40,X41,X43,X45)</f>
        <v>1748</v>
      </c>
      <c r="Y37" s="3345">
        <f t="shared" si="3"/>
        <v>0</v>
      </c>
      <c r="Z37" s="3346">
        <f t="shared" si="3"/>
        <v>0</v>
      </c>
      <c r="AA37" s="3344">
        <f>SUM(AA38,AA39,AA40,AA41,AA43,AA45)</f>
        <v>1748</v>
      </c>
      <c r="AB37" s="3345">
        <f t="shared" si="3"/>
        <v>0</v>
      </c>
      <c r="AC37" s="3346">
        <f t="shared" si="3"/>
        <v>0</v>
      </c>
      <c r="AD37" s="3344">
        <f>SUM(AD38,AD39,AD40,AD41,AD43,AD45)</f>
        <v>1748</v>
      </c>
      <c r="AE37" s="3345">
        <f t="shared" si="3"/>
        <v>0</v>
      </c>
      <c r="AF37" s="3346">
        <f t="shared" si="3"/>
        <v>0</v>
      </c>
      <c r="AG37" s="3344">
        <f>SUM(AG38,AG39,AG40,AG41,AG43,AG45)</f>
        <v>1840</v>
      </c>
      <c r="AH37" s="3345">
        <f t="shared" si="3"/>
        <v>0</v>
      </c>
      <c r="AI37" s="3346">
        <f t="shared" si="3"/>
        <v>0</v>
      </c>
      <c r="AJ37" s="3315">
        <f>SUM(D37:AI37)</f>
        <v>21782</v>
      </c>
      <c r="AK37" s="3315"/>
      <c r="AL37" s="1100">
        <f>ROUNDUP(AJ37/AJ47,1)</f>
        <v>92</v>
      </c>
      <c r="AM37" s="3331"/>
      <c r="AN37" s="3332"/>
      <c r="AO37" s="1074"/>
      <c r="AP37" s="1074"/>
      <c r="AQ37" s="1074"/>
    </row>
    <row r="38" spans="1:43" s="1079" customFormat="1" ht="20.100000000000001" customHeight="1" x14ac:dyDescent="0.15">
      <c r="A38" s="1097" t="s">
        <v>1434</v>
      </c>
      <c r="B38" s="1098"/>
      <c r="C38" s="1099"/>
      <c r="D38" s="1065">
        <v>50</v>
      </c>
      <c r="E38" s="1065">
        <v>45</v>
      </c>
      <c r="F38" s="3374">
        <v>50</v>
      </c>
      <c r="G38" s="3375"/>
      <c r="H38" s="3376"/>
      <c r="I38" s="3374">
        <v>50</v>
      </c>
      <c r="J38" s="3375"/>
      <c r="K38" s="3376"/>
      <c r="L38" s="3374">
        <v>50</v>
      </c>
      <c r="M38" s="3375"/>
      <c r="N38" s="3376"/>
      <c r="O38" s="3374">
        <v>45</v>
      </c>
      <c r="P38" s="3375"/>
      <c r="Q38" s="3376"/>
      <c r="R38" s="3374">
        <v>50</v>
      </c>
      <c r="S38" s="3375"/>
      <c r="T38" s="3376"/>
      <c r="U38" s="3374">
        <v>50</v>
      </c>
      <c r="V38" s="3375"/>
      <c r="W38" s="3376"/>
      <c r="X38" s="3374">
        <v>45</v>
      </c>
      <c r="Y38" s="3375"/>
      <c r="Z38" s="3376"/>
      <c r="AA38" s="3374">
        <v>45</v>
      </c>
      <c r="AB38" s="3375"/>
      <c r="AC38" s="3376"/>
      <c r="AD38" s="3374">
        <v>45</v>
      </c>
      <c r="AE38" s="3375"/>
      <c r="AF38" s="3376"/>
      <c r="AG38" s="3374">
        <v>50</v>
      </c>
      <c r="AH38" s="3375"/>
      <c r="AI38" s="3376"/>
      <c r="AJ38" s="3315">
        <f t="shared" ref="AJ38:AJ46" si="4">SUM(D38:AI38)</f>
        <v>575</v>
      </c>
      <c r="AK38" s="3315"/>
      <c r="AL38" s="1100">
        <f>ROUNDUP(AJ38/$AJ$47,1)</f>
        <v>2.5</v>
      </c>
      <c r="AM38" s="3331"/>
      <c r="AN38" s="3332"/>
      <c r="AO38" s="1078"/>
      <c r="AP38" s="1078"/>
      <c r="AQ38" s="1078"/>
    </row>
    <row r="39" spans="1:43" s="1079" customFormat="1" ht="20.100000000000001" customHeight="1" x14ac:dyDescent="0.15">
      <c r="A39" s="1097" t="s">
        <v>1435</v>
      </c>
      <c r="B39" s="1098"/>
      <c r="C39" s="1099"/>
      <c r="D39" s="1065">
        <v>50</v>
      </c>
      <c r="E39" s="1065">
        <v>50</v>
      </c>
      <c r="F39" s="3374">
        <v>50</v>
      </c>
      <c r="G39" s="3375"/>
      <c r="H39" s="3376"/>
      <c r="I39" s="3374">
        <v>55</v>
      </c>
      <c r="J39" s="3375"/>
      <c r="K39" s="3376"/>
      <c r="L39" s="3374">
        <v>55</v>
      </c>
      <c r="M39" s="3375"/>
      <c r="N39" s="3376"/>
      <c r="O39" s="3374">
        <v>50</v>
      </c>
      <c r="P39" s="3375"/>
      <c r="Q39" s="3376"/>
      <c r="R39" s="3374">
        <v>50</v>
      </c>
      <c r="S39" s="3375"/>
      <c r="T39" s="3376"/>
      <c r="U39" s="3374">
        <v>50</v>
      </c>
      <c r="V39" s="3375"/>
      <c r="W39" s="3376"/>
      <c r="X39" s="3374">
        <v>50</v>
      </c>
      <c r="Y39" s="3375"/>
      <c r="Z39" s="3376"/>
      <c r="AA39" s="3374">
        <v>50</v>
      </c>
      <c r="AB39" s="3375"/>
      <c r="AC39" s="3376"/>
      <c r="AD39" s="3374">
        <v>50</v>
      </c>
      <c r="AE39" s="3375"/>
      <c r="AF39" s="3376"/>
      <c r="AG39" s="3374">
        <v>50</v>
      </c>
      <c r="AH39" s="3375"/>
      <c r="AI39" s="3376"/>
      <c r="AJ39" s="3315">
        <f t="shared" si="4"/>
        <v>610</v>
      </c>
      <c r="AK39" s="3315"/>
      <c r="AL39" s="1100">
        <f>ROUNDUP(AJ39/$AJ$47,1)</f>
        <v>2.6</v>
      </c>
      <c r="AM39" s="3331"/>
      <c r="AN39" s="3332"/>
      <c r="AO39" s="1078"/>
      <c r="AP39" s="1078"/>
      <c r="AQ39" s="1078"/>
    </row>
    <row r="40" spans="1:43" ht="20.100000000000001" customHeight="1" x14ac:dyDescent="0.15">
      <c r="A40" s="1097" t="s">
        <v>1436</v>
      </c>
      <c r="B40" s="1098"/>
      <c r="C40" s="1099"/>
      <c r="D40" s="1065">
        <v>100</v>
      </c>
      <c r="E40" s="1065">
        <v>95</v>
      </c>
      <c r="F40" s="3374">
        <v>100</v>
      </c>
      <c r="G40" s="3375"/>
      <c r="H40" s="3376"/>
      <c r="I40" s="3374">
        <v>105</v>
      </c>
      <c r="J40" s="3375"/>
      <c r="K40" s="3376"/>
      <c r="L40" s="3374">
        <v>105</v>
      </c>
      <c r="M40" s="3375"/>
      <c r="N40" s="3376"/>
      <c r="O40" s="3374">
        <v>95</v>
      </c>
      <c r="P40" s="3375"/>
      <c r="Q40" s="3376"/>
      <c r="R40" s="3374">
        <v>100</v>
      </c>
      <c r="S40" s="3375"/>
      <c r="T40" s="3376"/>
      <c r="U40" s="3374">
        <v>100</v>
      </c>
      <c r="V40" s="3375"/>
      <c r="W40" s="3376"/>
      <c r="X40" s="3374">
        <v>95</v>
      </c>
      <c r="Y40" s="3375"/>
      <c r="Z40" s="3376"/>
      <c r="AA40" s="3374">
        <v>95</v>
      </c>
      <c r="AB40" s="3375"/>
      <c r="AC40" s="3376"/>
      <c r="AD40" s="3374">
        <v>95</v>
      </c>
      <c r="AE40" s="3375"/>
      <c r="AF40" s="3376"/>
      <c r="AG40" s="3374">
        <v>100</v>
      </c>
      <c r="AH40" s="3375"/>
      <c r="AI40" s="3376"/>
      <c r="AJ40" s="3315">
        <f t="shared" si="4"/>
        <v>1185</v>
      </c>
      <c r="AK40" s="3315"/>
      <c r="AL40" s="1100">
        <f>ROUNDUP(AJ40/$AJ$47,1)</f>
        <v>5</v>
      </c>
      <c r="AM40" s="3331"/>
      <c r="AN40" s="3332"/>
      <c r="AO40" s="1074"/>
      <c r="AP40" s="1074"/>
      <c r="AQ40" s="1074"/>
    </row>
    <row r="41" spans="1:43" ht="20.100000000000001" customHeight="1" x14ac:dyDescent="0.15">
      <c r="A41" s="3338" t="s">
        <v>1437</v>
      </c>
      <c r="B41" s="3339"/>
      <c r="C41" s="3340"/>
      <c r="D41" s="1065">
        <v>100</v>
      </c>
      <c r="E41" s="1065">
        <v>95</v>
      </c>
      <c r="F41" s="3374">
        <v>100</v>
      </c>
      <c r="G41" s="3375"/>
      <c r="H41" s="3376"/>
      <c r="I41" s="3374">
        <v>105</v>
      </c>
      <c r="J41" s="3375"/>
      <c r="K41" s="3376"/>
      <c r="L41" s="3374">
        <v>105</v>
      </c>
      <c r="M41" s="3375"/>
      <c r="N41" s="3376"/>
      <c r="O41" s="3374">
        <v>95</v>
      </c>
      <c r="P41" s="3375"/>
      <c r="Q41" s="3376"/>
      <c r="R41" s="3374">
        <v>100</v>
      </c>
      <c r="S41" s="3375"/>
      <c r="T41" s="3376"/>
      <c r="U41" s="3374">
        <v>100</v>
      </c>
      <c r="V41" s="3375"/>
      <c r="W41" s="3376"/>
      <c r="X41" s="3374">
        <v>95</v>
      </c>
      <c r="Y41" s="3375"/>
      <c r="Z41" s="3376"/>
      <c r="AA41" s="3374">
        <v>95</v>
      </c>
      <c r="AB41" s="3375"/>
      <c r="AC41" s="3376"/>
      <c r="AD41" s="3374">
        <v>95</v>
      </c>
      <c r="AE41" s="3375"/>
      <c r="AF41" s="3376"/>
      <c r="AG41" s="3374">
        <v>100</v>
      </c>
      <c r="AH41" s="3375"/>
      <c r="AI41" s="3376"/>
      <c r="AJ41" s="3315">
        <f t="shared" si="4"/>
        <v>1185</v>
      </c>
      <c r="AK41" s="3315"/>
      <c r="AL41" s="3377">
        <f>ROUNDUP(AJ41/$AJ$47,1)</f>
        <v>5</v>
      </c>
      <c r="AM41" s="3331"/>
      <c r="AN41" s="3332"/>
      <c r="AO41" s="1074"/>
      <c r="AP41" s="1074"/>
      <c r="AQ41" s="1074"/>
    </row>
    <row r="42" spans="1:43" s="1079" customFormat="1" ht="20.100000000000001" customHeight="1" x14ac:dyDescent="0.15">
      <c r="A42" s="1077"/>
      <c r="B42" s="3336" t="s">
        <v>1438</v>
      </c>
      <c r="C42" s="3337"/>
      <c r="D42" s="1065">
        <v>40</v>
      </c>
      <c r="E42" s="1065">
        <v>45</v>
      </c>
      <c r="F42" s="3374">
        <v>40</v>
      </c>
      <c r="G42" s="3375"/>
      <c r="H42" s="3376"/>
      <c r="I42" s="3374">
        <v>40</v>
      </c>
      <c r="J42" s="3375"/>
      <c r="K42" s="3376"/>
      <c r="L42" s="3374">
        <v>60</v>
      </c>
      <c r="M42" s="3375"/>
      <c r="N42" s="3376"/>
      <c r="O42" s="3374">
        <v>50</v>
      </c>
      <c r="P42" s="3375"/>
      <c r="Q42" s="3376"/>
      <c r="R42" s="3374">
        <v>40</v>
      </c>
      <c r="S42" s="3375"/>
      <c r="T42" s="3376"/>
      <c r="U42" s="3374">
        <v>40</v>
      </c>
      <c r="V42" s="3375"/>
      <c r="W42" s="3376"/>
      <c r="X42" s="3374">
        <v>30</v>
      </c>
      <c r="Y42" s="3375"/>
      <c r="Z42" s="3376"/>
      <c r="AA42" s="3374">
        <v>30</v>
      </c>
      <c r="AB42" s="3375"/>
      <c r="AC42" s="3376"/>
      <c r="AD42" s="3374">
        <v>30</v>
      </c>
      <c r="AE42" s="3375"/>
      <c r="AF42" s="3376"/>
      <c r="AG42" s="3374">
        <v>50</v>
      </c>
      <c r="AH42" s="3375"/>
      <c r="AI42" s="3376"/>
      <c r="AJ42" s="3315">
        <f t="shared" si="4"/>
        <v>495</v>
      </c>
      <c r="AK42" s="3315"/>
      <c r="AL42" s="3378"/>
      <c r="AM42" s="3333">
        <f>ROUNDUP($AJ$42/$AJ$47,1)</f>
        <v>2.1</v>
      </c>
      <c r="AN42" s="3334"/>
      <c r="AO42" s="1078"/>
      <c r="AP42" s="1078"/>
      <c r="AQ42" s="1078"/>
    </row>
    <row r="43" spans="1:43" ht="20.100000000000001" customHeight="1" x14ac:dyDescent="0.15">
      <c r="A43" s="3338" t="s">
        <v>1439</v>
      </c>
      <c r="B43" s="3339"/>
      <c r="C43" s="3340"/>
      <c r="D43" s="1065">
        <v>140</v>
      </c>
      <c r="E43" s="1065">
        <v>131</v>
      </c>
      <c r="F43" s="3374">
        <v>140</v>
      </c>
      <c r="G43" s="3375"/>
      <c r="H43" s="3376"/>
      <c r="I43" s="3374">
        <v>147</v>
      </c>
      <c r="J43" s="3375"/>
      <c r="K43" s="3376"/>
      <c r="L43" s="3374">
        <v>147</v>
      </c>
      <c r="M43" s="3375"/>
      <c r="N43" s="3376"/>
      <c r="O43" s="3374">
        <v>133</v>
      </c>
      <c r="P43" s="3375"/>
      <c r="Q43" s="3376"/>
      <c r="R43" s="3374">
        <v>140</v>
      </c>
      <c r="S43" s="3375"/>
      <c r="T43" s="3376"/>
      <c r="U43" s="3374">
        <v>140</v>
      </c>
      <c r="V43" s="3375"/>
      <c r="W43" s="3376"/>
      <c r="X43" s="3374">
        <v>133</v>
      </c>
      <c r="Y43" s="3375"/>
      <c r="Z43" s="3376"/>
      <c r="AA43" s="3374">
        <v>133</v>
      </c>
      <c r="AB43" s="3375"/>
      <c r="AC43" s="3376"/>
      <c r="AD43" s="3374">
        <v>133</v>
      </c>
      <c r="AE43" s="3375"/>
      <c r="AF43" s="3376"/>
      <c r="AG43" s="3374">
        <v>140</v>
      </c>
      <c r="AH43" s="3375"/>
      <c r="AI43" s="3376"/>
      <c r="AJ43" s="3315">
        <f t="shared" si="4"/>
        <v>1657</v>
      </c>
      <c r="AK43" s="3315"/>
      <c r="AL43" s="3377">
        <f>ROUNDUP(AJ43/$AJ$47,1)</f>
        <v>7</v>
      </c>
      <c r="AM43" s="3331"/>
      <c r="AN43" s="3332"/>
      <c r="AO43" s="1074"/>
      <c r="AP43" s="1074"/>
      <c r="AQ43" s="1074"/>
    </row>
    <row r="44" spans="1:43" s="1079" customFormat="1" ht="20.100000000000001" customHeight="1" x14ac:dyDescent="0.15">
      <c r="A44" s="1080"/>
      <c r="B44" s="3336" t="s">
        <v>1438</v>
      </c>
      <c r="C44" s="3337"/>
      <c r="D44" s="1065">
        <v>40</v>
      </c>
      <c r="E44" s="1065">
        <v>31</v>
      </c>
      <c r="F44" s="3374">
        <v>40</v>
      </c>
      <c r="G44" s="3375"/>
      <c r="H44" s="3376"/>
      <c r="I44" s="3374">
        <v>47</v>
      </c>
      <c r="J44" s="3375"/>
      <c r="K44" s="3376"/>
      <c r="L44" s="3374">
        <v>47</v>
      </c>
      <c r="M44" s="3375"/>
      <c r="N44" s="3376"/>
      <c r="O44" s="3374">
        <v>33</v>
      </c>
      <c r="P44" s="3375"/>
      <c r="Q44" s="3376"/>
      <c r="R44" s="3374">
        <v>40</v>
      </c>
      <c r="S44" s="3375"/>
      <c r="T44" s="3376"/>
      <c r="U44" s="3374">
        <v>40</v>
      </c>
      <c r="V44" s="3375"/>
      <c r="W44" s="3376"/>
      <c r="X44" s="3374">
        <v>33</v>
      </c>
      <c r="Y44" s="3375"/>
      <c r="Z44" s="3376"/>
      <c r="AA44" s="3374">
        <v>33</v>
      </c>
      <c r="AB44" s="3375"/>
      <c r="AC44" s="3376"/>
      <c r="AD44" s="3374">
        <v>33</v>
      </c>
      <c r="AE44" s="3375"/>
      <c r="AF44" s="3376"/>
      <c r="AG44" s="3374">
        <v>40</v>
      </c>
      <c r="AH44" s="3375"/>
      <c r="AI44" s="3376"/>
      <c r="AJ44" s="3315">
        <f t="shared" si="4"/>
        <v>457</v>
      </c>
      <c r="AK44" s="3315"/>
      <c r="AL44" s="3378"/>
      <c r="AM44" s="3333">
        <f>ROUNDUP($AJ$44/$AJ$47,1)</f>
        <v>2</v>
      </c>
      <c r="AN44" s="3334"/>
      <c r="AO44" s="1078"/>
      <c r="AP44" s="1078"/>
      <c r="AQ44" s="1078"/>
    </row>
    <row r="45" spans="1:43" ht="20.100000000000001" customHeight="1" x14ac:dyDescent="0.15">
      <c r="A45" s="3338" t="s">
        <v>1441</v>
      </c>
      <c r="B45" s="3339"/>
      <c r="C45" s="3340"/>
      <c r="D45" s="1065">
        <v>1400</v>
      </c>
      <c r="E45" s="1065">
        <v>1310</v>
      </c>
      <c r="F45" s="3374">
        <v>1400</v>
      </c>
      <c r="G45" s="3375"/>
      <c r="H45" s="3376"/>
      <c r="I45" s="3374">
        <v>1470</v>
      </c>
      <c r="J45" s="3375"/>
      <c r="K45" s="3376"/>
      <c r="L45" s="3374">
        <v>1470</v>
      </c>
      <c r="M45" s="3375"/>
      <c r="N45" s="3376"/>
      <c r="O45" s="3374">
        <v>1330</v>
      </c>
      <c r="P45" s="3375"/>
      <c r="Q45" s="3376"/>
      <c r="R45" s="3374">
        <v>1400</v>
      </c>
      <c r="S45" s="3375"/>
      <c r="T45" s="3376"/>
      <c r="U45" s="3374">
        <v>1400</v>
      </c>
      <c r="V45" s="3375"/>
      <c r="W45" s="3376"/>
      <c r="X45" s="3374">
        <v>1330</v>
      </c>
      <c r="Y45" s="3375"/>
      <c r="Z45" s="3376"/>
      <c r="AA45" s="3374">
        <v>1330</v>
      </c>
      <c r="AB45" s="3375"/>
      <c r="AC45" s="3376"/>
      <c r="AD45" s="3374">
        <v>1330</v>
      </c>
      <c r="AE45" s="3375"/>
      <c r="AF45" s="3376"/>
      <c r="AG45" s="3374">
        <v>1400</v>
      </c>
      <c r="AH45" s="3375"/>
      <c r="AI45" s="3376"/>
      <c r="AJ45" s="3315">
        <f t="shared" si="4"/>
        <v>16570</v>
      </c>
      <c r="AK45" s="3315"/>
      <c r="AL45" s="3377">
        <f>ROUNDUP(AJ45/$AJ$47,1)</f>
        <v>70</v>
      </c>
      <c r="AM45" s="3331"/>
      <c r="AN45" s="3332"/>
      <c r="AO45" s="1074"/>
      <c r="AP45" s="1074"/>
      <c r="AQ45" s="1074"/>
    </row>
    <row r="46" spans="1:43" s="1079" customFormat="1" ht="20.100000000000001" customHeight="1" x14ac:dyDescent="0.15">
      <c r="A46" s="1077"/>
      <c r="B46" s="3336" t="s">
        <v>1438</v>
      </c>
      <c r="C46" s="3337"/>
      <c r="D46" s="1065">
        <v>400</v>
      </c>
      <c r="E46" s="1065">
        <v>310</v>
      </c>
      <c r="F46" s="3374">
        <v>400</v>
      </c>
      <c r="G46" s="3375"/>
      <c r="H46" s="3376"/>
      <c r="I46" s="3374">
        <v>470</v>
      </c>
      <c r="J46" s="3375"/>
      <c r="K46" s="3376"/>
      <c r="L46" s="3374">
        <v>470</v>
      </c>
      <c r="M46" s="3375"/>
      <c r="N46" s="3376"/>
      <c r="O46" s="3374">
        <v>330</v>
      </c>
      <c r="P46" s="3375"/>
      <c r="Q46" s="3376"/>
      <c r="R46" s="3374">
        <v>400</v>
      </c>
      <c r="S46" s="3375"/>
      <c r="T46" s="3376"/>
      <c r="U46" s="3374">
        <v>400</v>
      </c>
      <c r="V46" s="3375"/>
      <c r="W46" s="3376"/>
      <c r="X46" s="3374">
        <v>330</v>
      </c>
      <c r="Y46" s="3375"/>
      <c r="Z46" s="3376"/>
      <c r="AA46" s="3374">
        <v>330</v>
      </c>
      <c r="AB46" s="3375"/>
      <c r="AC46" s="3376"/>
      <c r="AD46" s="3374">
        <v>330</v>
      </c>
      <c r="AE46" s="3375"/>
      <c r="AF46" s="3376"/>
      <c r="AG46" s="3374">
        <v>400</v>
      </c>
      <c r="AH46" s="3375"/>
      <c r="AI46" s="3376"/>
      <c r="AJ46" s="3315">
        <f t="shared" si="4"/>
        <v>4570</v>
      </c>
      <c r="AK46" s="3315"/>
      <c r="AL46" s="3378"/>
      <c r="AM46" s="3333">
        <f>ROUNDUP($AJ$46/$AJ$47,1)</f>
        <v>19.3</v>
      </c>
      <c r="AN46" s="3334"/>
      <c r="AO46" s="1078"/>
      <c r="AP46" s="1078"/>
      <c r="AQ46" s="1078"/>
    </row>
    <row r="47" spans="1:43" ht="20.100000000000001" customHeight="1" x14ac:dyDescent="0.15">
      <c r="A47" s="3335" t="s">
        <v>1442</v>
      </c>
      <c r="B47" s="3335"/>
      <c r="C47" s="3335"/>
      <c r="D47" s="1065">
        <v>20</v>
      </c>
      <c r="E47" s="1065">
        <v>19</v>
      </c>
      <c r="F47" s="3330">
        <v>20</v>
      </c>
      <c r="G47" s="3330"/>
      <c r="H47" s="3330"/>
      <c r="I47" s="3330">
        <v>21</v>
      </c>
      <c r="J47" s="3330"/>
      <c r="K47" s="3330"/>
      <c r="L47" s="3330">
        <v>21</v>
      </c>
      <c r="M47" s="3330"/>
      <c r="N47" s="3330"/>
      <c r="O47" s="3330">
        <v>19</v>
      </c>
      <c r="P47" s="3330"/>
      <c r="Q47" s="3330"/>
      <c r="R47" s="3330">
        <v>20</v>
      </c>
      <c r="S47" s="3330"/>
      <c r="T47" s="3330"/>
      <c r="U47" s="3330">
        <v>20</v>
      </c>
      <c r="V47" s="3330"/>
      <c r="W47" s="3330"/>
      <c r="X47" s="3330">
        <v>19</v>
      </c>
      <c r="Y47" s="3330"/>
      <c r="Z47" s="3330"/>
      <c r="AA47" s="3330">
        <v>19</v>
      </c>
      <c r="AB47" s="3330"/>
      <c r="AC47" s="3330"/>
      <c r="AD47" s="3330">
        <v>19</v>
      </c>
      <c r="AE47" s="3330"/>
      <c r="AF47" s="3330"/>
      <c r="AG47" s="3330">
        <v>20</v>
      </c>
      <c r="AH47" s="3330"/>
      <c r="AI47" s="3330"/>
      <c r="AJ47" s="3315">
        <f>+SUM(D47:AI47)</f>
        <v>237</v>
      </c>
      <c r="AK47" s="3315"/>
      <c r="AL47" s="1081"/>
      <c r="AM47" s="3331"/>
      <c r="AN47" s="3332"/>
      <c r="AO47" s="1074"/>
      <c r="AP47" s="1074"/>
      <c r="AQ47" s="1074"/>
    </row>
    <row r="48" spans="1:43" ht="5.0999999999999996" customHeight="1" x14ac:dyDescent="0.15">
      <c r="A48" s="1082"/>
      <c r="B48" s="1082"/>
      <c r="C48" s="1082"/>
      <c r="D48" s="1101"/>
      <c r="E48" s="1101"/>
      <c r="F48" s="1101"/>
      <c r="G48" s="1101"/>
      <c r="H48" s="1101"/>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1083"/>
      <c r="AK48" s="387"/>
      <c r="AL48" s="1057"/>
      <c r="AM48" s="1057"/>
      <c r="AN48" s="532"/>
    </row>
    <row r="49" spans="1:40" ht="18" customHeight="1" x14ac:dyDescent="0.15">
      <c r="A49" s="1049" t="s">
        <v>1443</v>
      </c>
      <c r="B49" s="387"/>
      <c r="D49" s="387"/>
      <c r="E49" s="387"/>
      <c r="F49" s="387"/>
      <c r="G49" s="387"/>
      <c r="H49" s="387"/>
      <c r="I49" s="387"/>
      <c r="J49" s="387"/>
      <c r="K49" s="387"/>
      <c r="L49" s="387"/>
      <c r="M49" s="387"/>
      <c r="N49" s="387"/>
      <c r="O49" s="387"/>
      <c r="P49" s="387"/>
      <c r="Q49" s="387"/>
      <c r="R49" s="387"/>
      <c r="S49" s="387"/>
      <c r="T49" s="387"/>
      <c r="U49" s="387"/>
      <c r="V49" s="387"/>
      <c r="W49" s="1057"/>
      <c r="X49" s="387"/>
      <c r="Y49" s="387"/>
      <c r="Z49" s="387"/>
      <c r="AA49" s="387"/>
      <c r="AB49" s="387"/>
      <c r="AC49" s="387"/>
      <c r="AD49" s="387"/>
      <c r="AE49" s="387"/>
      <c r="AF49" s="387"/>
      <c r="AG49" s="387"/>
      <c r="AH49" s="387"/>
      <c r="AI49" s="387"/>
      <c r="AJ49" s="1083"/>
      <c r="AK49" s="387"/>
      <c r="AL49" s="1057"/>
      <c r="AM49" s="1057"/>
      <c r="AN49" s="532"/>
    </row>
    <row r="50" spans="1:40" ht="45" customHeight="1" x14ac:dyDescent="0.15">
      <c r="A50" s="3319" t="s">
        <v>1444</v>
      </c>
      <c r="B50" s="3319"/>
      <c r="C50" s="3319" t="s">
        <v>1423</v>
      </c>
      <c r="D50" s="3319"/>
      <c r="E50" s="3327" t="s">
        <v>1425</v>
      </c>
      <c r="F50" s="3327"/>
      <c r="G50" s="3327"/>
      <c r="H50" s="3327"/>
      <c r="I50" s="3316" t="s">
        <v>1445</v>
      </c>
      <c r="J50" s="3317"/>
      <c r="K50" s="3317"/>
      <c r="L50" s="3317"/>
      <c r="M50" s="3317"/>
      <c r="N50" s="3318"/>
      <c r="O50" s="3316" t="s">
        <v>1485</v>
      </c>
      <c r="P50" s="3317"/>
      <c r="Q50" s="3317"/>
      <c r="R50" s="3317"/>
      <c r="S50" s="3317"/>
      <c r="T50" s="3318"/>
      <c r="U50" s="1074"/>
      <c r="W50" s="1057"/>
      <c r="X50" s="387"/>
      <c r="Y50" s="387"/>
      <c r="Z50" s="387"/>
      <c r="AA50" s="387"/>
      <c r="AB50" s="387"/>
      <c r="AC50" s="387"/>
      <c r="AD50" s="387"/>
      <c r="AE50" s="387"/>
      <c r="AF50" s="387"/>
      <c r="AG50" s="387"/>
      <c r="AH50" s="387"/>
      <c r="AI50" s="387"/>
      <c r="AJ50" s="1083"/>
      <c r="AK50" s="387"/>
      <c r="AL50" s="1057"/>
      <c r="AM50" s="1057"/>
      <c r="AN50" s="532"/>
    </row>
    <row r="51" spans="1:40" ht="18" customHeight="1" x14ac:dyDescent="0.15">
      <c r="A51" s="3327" t="s">
        <v>1446</v>
      </c>
      <c r="B51" s="3327"/>
      <c r="C51" s="3328">
        <f>ROUNDDOWN(IF(AL37&lt;=30,1,1+ROUNDUP((AL37-30)/30,0)),1)</f>
        <v>4</v>
      </c>
      <c r="D51" s="3328"/>
      <c r="E51" s="3328">
        <f>ROUNDDOWN(AL37/5,1)</f>
        <v>18.399999999999999</v>
      </c>
      <c r="F51" s="3328"/>
      <c r="G51" s="3328"/>
      <c r="H51" s="3328"/>
      <c r="I51" s="3372">
        <f>ROUNDDOWN($AL$40/9,1)+ROUNDDOWN(($AL$41-$AM$42)/6,1)+ROUNDDOWN($AM$42/12,1)+ROUNDDOWN(($AL$43-$AM$44)/4,1)+ROUNDDOWN($AM$44/8,1)+ROUNDDOWN(($AL$45-$AM$46)/2.5,1)+ROUNDDOWN($AM$46/5,1)</f>
        <v>26.400000000000002</v>
      </c>
      <c r="J51" s="3329"/>
      <c r="K51" s="3329"/>
      <c r="L51" s="3329"/>
      <c r="M51" s="3329"/>
      <c r="N51" s="3329"/>
      <c r="O51" s="3373">
        <v>1</v>
      </c>
      <c r="P51" s="3373"/>
      <c r="Q51" s="3373"/>
      <c r="R51" s="3373"/>
      <c r="S51" s="3373"/>
      <c r="T51" s="3373"/>
      <c r="U51" s="1074"/>
      <c r="W51" s="1057"/>
      <c r="X51" s="387"/>
      <c r="Y51" s="387"/>
      <c r="Z51" s="387"/>
      <c r="AA51" s="387"/>
      <c r="AB51" s="387"/>
      <c r="AC51" s="387"/>
      <c r="AD51" s="387"/>
      <c r="AE51" s="387"/>
      <c r="AF51" s="387"/>
      <c r="AG51" s="387"/>
      <c r="AH51" s="387"/>
      <c r="AI51" s="387"/>
      <c r="AJ51" s="1083"/>
      <c r="AK51" s="387"/>
      <c r="AL51" s="1057"/>
      <c r="AM51" s="1057"/>
      <c r="AN51" s="532"/>
    </row>
    <row r="52" spans="1:40" ht="5.0999999999999996" customHeight="1" x14ac:dyDescent="0.15">
      <c r="A52" s="1082"/>
      <c r="B52" s="1082"/>
      <c r="C52" s="1082"/>
      <c r="D52" s="1082"/>
      <c r="E52" s="1082"/>
      <c r="F52" s="1082"/>
      <c r="G52" s="1082"/>
      <c r="H52" s="1082"/>
      <c r="I52" s="1082"/>
      <c r="J52" s="387"/>
      <c r="K52" s="387"/>
      <c r="L52" s="387"/>
      <c r="M52" s="1083"/>
      <c r="N52" s="387"/>
      <c r="O52" s="387"/>
      <c r="P52" s="387"/>
      <c r="Q52" s="1074"/>
      <c r="W52" s="1057"/>
      <c r="X52" s="387"/>
      <c r="Y52" s="387"/>
      <c r="Z52" s="387"/>
      <c r="AA52" s="387"/>
      <c r="AB52" s="387"/>
      <c r="AC52" s="387"/>
      <c r="AD52" s="387"/>
      <c r="AE52" s="387"/>
      <c r="AF52" s="387"/>
      <c r="AG52" s="387"/>
      <c r="AH52" s="387"/>
      <c r="AI52" s="387"/>
      <c r="AJ52" s="1083"/>
      <c r="AK52" s="387"/>
      <c r="AL52" s="1057"/>
      <c r="AM52" s="1057"/>
      <c r="AN52" s="532"/>
    </row>
    <row r="53" spans="1:40" ht="21" customHeight="1" x14ac:dyDescent="0.15">
      <c r="A53" s="1049" t="s">
        <v>1447</v>
      </c>
      <c r="B53" s="3"/>
      <c r="C53" s="1052"/>
      <c r="D53" s="1052"/>
      <c r="E53" s="1052"/>
      <c r="F53" s="1052"/>
      <c r="G53" s="532"/>
      <c r="H53" s="532"/>
      <c r="I53" s="532"/>
      <c r="J53" s="532"/>
      <c r="K53" s="532"/>
      <c r="L53" s="532"/>
      <c r="M53" s="532"/>
      <c r="N53" s="532"/>
      <c r="O53" s="532"/>
      <c r="P53" s="532"/>
      <c r="Q53" s="532"/>
      <c r="R53" s="532"/>
      <c r="S53" s="532"/>
      <c r="T53" s="532"/>
      <c r="U53" s="532"/>
      <c r="V53" s="532"/>
      <c r="W53" s="532"/>
      <c r="X53" s="532"/>
      <c r="Y53" s="532"/>
      <c r="Z53" s="532"/>
      <c r="AA53" s="532"/>
      <c r="AB53" s="532"/>
      <c r="AC53" s="532"/>
      <c r="AD53" s="532"/>
      <c r="AE53" s="532"/>
      <c r="AF53" s="532"/>
      <c r="AG53" s="532"/>
      <c r="AH53" s="532"/>
      <c r="AI53" s="532"/>
      <c r="AJ53" s="532"/>
      <c r="AK53" s="532"/>
      <c r="AL53" s="532"/>
      <c r="AM53" s="532"/>
      <c r="AN53" s="532"/>
    </row>
    <row r="54" spans="1:40" ht="24.95" customHeight="1" x14ac:dyDescent="0.15">
      <c r="A54" s="532"/>
      <c r="B54" s="1057"/>
      <c r="C54" s="3316" t="str">
        <f>IF(VLOOKUP($AK$1,[6]選択肢!$A$1:$J$32,C59,FALSE)=0,"-",VLOOKUP($AK$1,[6]選択肢!$A$1:$J$32,C59,FALSE))</f>
        <v>管理者</v>
      </c>
      <c r="D54" s="3317"/>
      <c r="E54" s="3325" t="str">
        <f>IF(VLOOKUP($AK$1,[6]選択肢!$A$1:$J$32,E59,FALSE)=0,"-",VLOOKUP($AK$1,[6]選択肢!$A$1:$J$32,E59,FALSE))</f>
        <v>サービス管理責任者</v>
      </c>
      <c r="F54" s="3325"/>
      <c r="G54" s="3325"/>
      <c r="H54" s="3325"/>
      <c r="I54" s="3316" t="str">
        <f>IF(VLOOKUP($AK$1,[6]選択肢!$A$1:$J$32,I59,FALSE)=0,"-",VLOOKUP($AK$1,[6]選択肢!$A$1:$J$32,I59,FALSE))</f>
        <v>世話人</v>
      </c>
      <c r="J54" s="3317"/>
      <c r="K54" s="3317"/>
      <c r="L54" s="3317"/>
      <c r="M54" s="3317"/>
      <c r="N54" s="3318"/>
      <c r="O54" s="3316" t="str">
        <f>IF(VLOOKUP($AK$1,[6]選択肢!$A$1:$J$32,O59,FALSE)=0,"-",VLOOKUP($AK$1,[6]選択肢!$A$1:$J$32,O59,FALSE))</f>
        <v>生活支援員</v>
      </c>
      <c r="P54" s="3317"/>
      <c r="Q54" s="3317"/>
      <c r="R54" s="3317"/>
      <c r="S54" s="3317"/>
      <c r="T54" s="3318"/>
      <c r="U54" s="3316" t="str">
        <f>IF(VLOOKUP($AK$1,[6]選択肢!$A$1:$J$32,U59,FALSE)=0,"-",VLOOKUP($AK$1,[6]選択肢!$A$1:$J$32,U59,FALSE))</f>
        <v>夜間支援従事者</v>
      </c>
      <c r="V54" s="3317"/>
      <c r="W54" s="3317"/>
      <c r="X54" s="3317"/>
      <c r="Y54" s="3317"/>
      <c r="Z54" s="3318"/>
      <c r="AA54" s="3316" t="str">
        <f>IF(VLOOKUP($AK$1,[6]選択肢!$A$1:$J$32,AA59,FALSE)=0,"-",VLOOKUP($AK$1,[6]選択肢!$A$1:$J$32,AA59,FALSE))</f>
        <v>-</v>
      </c>
      <c r="AB54" s="3317"/>
      <c r="AC54" s="3317"/>
      <c r="AD54" s="3317"/>
      <c r="AE54" s="3317"/>
      <c r="AF54" s="3318"/>
      <c r="AG54" s="3325" t="str">
        <f>IF(VLOOKUP($AK$1,[6]選択肢!$A$1:$J$32,AG59,FALSE)=0,"-",VLOOKUP($AK$1,[6]選択肢!$A$1:$J$32,AG59,FALSE))</f>
        <v>-</v>
      </c>
      <c r="AH54" s="3325"/>
      <c r="AI54" s="3325"/>
      <c r="AJ54" s="3325"/>
      <c r="AK54" s="3325"/>
      <c r="AL54" s="3325" t="str">
        <f>IF(VLOOKUP($AK$1,[6]選択肢!$A$1:$J$32,AL59,FALSE)=0,"-",VLOOKUP($AK$1,[6]選択肢!$A$1:$J$32,AL59,FALSE))</f>
        <v>-</v>
      </c>
      <c r="AM54" s="3325"/>
      <c r="AN54" s="532"/>
    </row>
    <row r="55" spans="1:40" ht="18" customHeight="1" x14ac:dyDescent="0.15">
      <c r="A55" s="532"/>
      <c r="B55" s="1057"/>
      <c r="C55" s="1084" t="s">
        <v>1448</v>
      </c>
      <c r="D55" s="1084" t="s">
        <v>1449</v>
      </c>
      <c r="E55" s="1085" t="s">
        <v>1448</v>
      </c>
      <c r="F55" s="3326" t="s">
        <v>1449</v>
      </c>
      <c r="G55" s="3326"/>
      <c r="H55" s="3326"/>
      <c r="I55" s="3322" t="s">
        <v>1448</v>
      </c>
      <c r="J55" s="3323"/>
      <c r="K55" s="3324"/>
      <c r="L55" s="3322" t="s">
        <v>1449</v>
      </c>
      <c r="M55" s="3323"/>
      <c r="N55" s="3324"/>
      <c r="O55" s="3322" t="s">
        <v>1448</v>
      </c>
      <c r="P55" s="3323"/>
      <c r="Q55" s="3324"/>
      <c r="R55" s="3322" t="s">
        <v>1449</v>
      </c>
      <c r="S55" s="3323"/>
      <c r="T55" s="3324"/>
      <c r="U55" s="3322" t="s">
        <v>1448</v>
      </c>
      <c r="V55" s="3323"/>
      <c r="W55" s="3324"/>
      <c r="X55" s="3322" t="s">
        <v>1449</v>
      </c>
      <c r="Y55" s="3323"/>
      <c r="Z55" s="3324"/>
      <c r="AA55" s="3322" t="s">
        <v>1448</v>
      </c>
      <c r="AB55" s="3323"/>
      <c r="AC55" s="3324"/>
      <c r="AD55" s="3322" t="s">
        <v>1449</v>
      </c>
      <c r="AE55" s="3323"/>
      <c r="AF55" s="3324"/>
      <c r="AG55" s="3322" t="s">
        <v>1448</v>
      </c>
      <c r="AH55" s="3323"/>
      <c r="AI55" s="3324"/>
      <c r="AJ55" s="3322" t="s">
        <v>1449</v>
      </c>
      <c r="AK55" s="3324"/>
      <c r="AL55" s="1085" t="s">
        <v>40</v>
      </c>
      <c r="AM55" s="1085" t="s">
        <v>41</v>
      </c>
      <c r="AN55" s="532"/>
    </row>
    <row r="56" spans="1:40" ht="18" customHeight="1" x14ac:dyDescent="0.15">
      <c r="A56" s="532"/>
      <c r="B56" s="1086" t="s">
        <v>169</v>
      </c>
      <c r="C56" s="1085">
        <f>COUNTIFS($B$11:$B$30,C$54,$C$11:$C$30,"A",$E$11:$E$30,"*")</f>
        <v>1</v>
      </c>
      <c r="D56" s="1085">
        <f>COUNTIFS($B$11:$B$30,C$54,$C$11:$C$30,"B",$E$11:$E$30,"*")</f>
        <v>0</v>
      </c>
      <c r="E56" s="1085">
        <f>COUNTIFS($B$11:$B$30,E$54,$C$11:$C$30,"A",$E$11:$E$30,"*")</f>
        <v>0</v>
      </c>
      <c r="F56" s="3322">
        <f>COUNTIFS($B$11:$B$30,E$54,$C$11:$C$30,"B",$E$11:$E$30,"*")</f>
        <v>1</v>
      </c>
      <c r="G56" s="3323"/>
      <c r="H56" s="3324"/>
      <c r="I56" s="3322">
        <f>COUNTIFS($B$11:$B$30,I$54,$C$11:$C$30,"A",$E$11:$E$30,"*")</f>
        <v>0</v>
      </c>
      <c r="J56" s="3323"/>
      <c r="K56" s="3324"/>
      <c r="L56" s="3322">
        <f>COUNTIFS($B$11:$B$30,I$54,$C$11:$C$30,"B",$E$11:$E$30,"*")</f>
        <v>0</v>
      </c>
      <c r="M56" s="3323"/>
      <c r="N56" s="3324"/>
      <c r="O56" s="3322">
        <f>COUNTIFS($B$11:$B$30,O$54,$C$11:$C$30,"A",$E$11:$E$30,"*")</f>
        <v>0</v>
      </c>
      <c r="P56" s="3323"/>
      <c r="Q56" s="3324"/>
      <c r="R56" s="3322">
        <f>COUNTIFS($B$11:$B$30,O$54,$C$11:$C$30,"B",$E$11:$E$30,"*")</f>
        <v>0</v>
      </c>
      <c r="S56" s="3323"/>
      <c r="T56" s="3324"/>
      <c r="U56" s="3322">
        <f>COUNTIFS($B$11:$B$30,U$54,$C$11:$C$30,"A",$E$11:$E$30,"*")</f>
        <v>0</v>
      </c>
      <c r="V56" s="3323"/>
      <c r="W56" s="3324"/>
      <c r="X56" s="3322">
        <f>COUNTIFS($B$11:$B$30,U$54,$C$11:$C$30,"B",$E$11:$E$30,"*")</f>
        <v>0</v>
      </c>
      <c r="Y56" s="3323"/>
      <c r="Z56" s="3324"/>
      <c r="AA56" s="3322">
        <f>COUNTIFS($B$11:$B$30,AA$54,$C$11:$C$30,"A",$E$11:$E$30,"*")</f>
        <v>0</v>
      </c>
      <c r="AB56" s="3323"/>
      <c r="AC56" s="3324"/>
      <c r="AD56" s="3322">
        <f>COUNTIFS($B$11:$B$30,AA$54,$C$11:$C$30,"B",$E$11:$E$30,"*")</f>
        <v>0</v>
      </c>
      <c r="AE56" s="3323"/>
      <c r="AF56" s="3324"/>
      <c r="AG56" s="3322">
        <f>COUNTIFS($B$11:$B$30,AG$54,$C$11:$C$30,"A",$E$11:$E$30,"*")</f>
        <v>0</v>
      </c>
      <c r="AH56" s="3323"/>
      <c r="AI56" s="3324"/>
      <c r="AJ56" s="3322">
        <f>COUNTIFS($B$11:$B$30,AG$54,$C$11:$C$30,"B",$E$11:$E$30,"*")</f>
        <v>0</v>
      </c>
      <c r="AK56" s="3324"/>
      <c r="AL56" s="1085">
        <f>COUNTIFS($B$11:$B$30,AL$54,$C$11:$C$30,"A",$E$11:$E$30,"*")</f>
        <v>0</v>
      </c>
      <c r="AM56" s="1085">
        <f>COUNTIFS($B$11:$B$30,AL$54,$C$11:$C$30,"B",$E$11:$E$30,"*")</f>
        <v>0</v>
      </c>
      <c r="AN56" s="532"/>
    </row>
    <row r="57" spans="1:40" ht="18" customHeight="1" x14ac:dyDescent="0.15">
      <c r="A57" s="532"/>
      <c r="B57" s="1073" t="s">
        <v>170</v>
      </c>
      <c r="C57" s="1087"/>
      <c r="D57" s="1087"/>
      <c r="E57" s="1085">
        <f>COUNTIFS($B$11:$B$30,E$54,$C$11:$C$30,"C",$E$11:$E$30,"*")</f>
        <v>0</v>
      </c>
      <c r="F57" s="3322">
        <f>COUNTIFS($B$11:$B$30,E$54,$C$11:$C$30,"D",$E$11:$E$30,"*")</f>
        <v>0</v>
      </c>
      <c r="G57" s="3323"/>
      <c r="H57" s="3324"/>
      <c r="I57" s="3322">
        <f>COUNTIFS($B$11:$B$30,I$54,$C$11:$C$30,"C",$E$11:$E$30,"*")</f>
        <v>1</v>
      </c>
      <c r="J57" s="3323"/>
      <c r="K57" s="3324"/>
      <c r="L57" s="3322">
        <f>COUNTIFS($B$11:$B$30,I$54,$C$11:$C$30,"D",$E$11:$E$30,"*")</f>
        <v>1</v>
      </c>
      <c r="M57" s="3323"/>
      <c r="N57" s="3324"/>
      <c r="O57" s="3322">
        <f>COUNTIFS($B$11:$B$30,O$54,$C$11:$C$30,"C",$E$11:$E$30,"*")</f>
        <v>0</v>
      </c>
      <c r="P57" s="3323"/>
      <c r="Q57" s="3324"/>
      <c r="R57" s="3322">
        <f>COUNTIFS($B$11:$B$30,O$54,$C$11:$C$30,"D",$E$11:$E$30,"*")</f>
        <v>0</v>
      </c>
      <c r="S57" s="3323"/>
      <c r="T57" s="3324"/>
      <c r="U57" s="3322">
        <f>COUNTIFS($B$11:$B$30,U$54,$C$11:$C$30,"C",$E$11:$E$30,"*")</f>
        <v>0</v>
      </c>
      <c r="V57" s="3323"/>
      <c r="W57" s="3324"/>
      <c r="X57" s="3322">
        <f>COUNTIFS($B$11:$B$30,U$54,$C$11:$C$30,"D",$E$11:$E$30,"*")</f>
        <v>0</v>
      </c>
      <c r="Y57" s="3323"/>
      <c r="Z57" s="3324"/>
      <c r="AA57" s="3322">
        <f>COUNTIFS($B$11:$B$30,AA$54,$C$11:$C$30,"C",$E$11:$E$30,"*")</f>
        <v>0</v>
      </c>
      <c r="AB57" s="3323"/>
      <c r="AC57" s="3324"/>
      <c r="AD57" s="3322">
        <f>COUNTIFS($B$11:$B$30,AA$54,$C$11:$C$30,"D",$E$11:$E$30,"*")</f>
        <v>0</v>
      </c>
      <c r="AE57" s="3323"/>
      <c r="AF57" s="3324"/>
      <c r="AG57" s="3322">
        <f>COUNTIFS($B$11:$B$30,AG$54,$C$11:$C$30,"C",$E$11:$E$30,"*")</f>
        <v>0</v>
      </c>
      <c r="AH57" s="3323"/>
      <c r="AI57" s="3324"/>
      <c r="AJ57" s="3322">
        <f>COUNTIFS($B$11:$B$30,AG$54,$C$11:$C$30,"D",$E$11:$E$30,"*")</f>
        <v>0</v>
      </c>
      <c r="AK57" s="3324"/>
      <c r="AL57" s="1085">
        <f>COUNTIFS($B$11:$B$30,AL$54,$C$11:$C$30,"C",$E$11:$E$30,"*")</f>
        <v>0</v>
      </c>
      <c r="AM57" s="1085">
        <f>COUNTIFS($B$11:$B$30,AL$54,$C$11:$C$30,"D",$E$11:$E$30,"*")</f>
        <v>0</v>
      </c>
      <c r="AN57" s="532"/>
    </row>
    <row r="58" spans="1:40" ht="24.95" customHeight="1" x14ac:dyDescent="0.15">
      <c r="A58" s="532"/>
      <c r="B58" s="1073" t="s">
        <v>1450</v>
      </c>
      <c r="C58" s="3320"/>
      <c r="D58" s="3321"/>
      <c r="E58" s="3316">
        <f>IF($AK$3="４週",SUMIFS($AK$11:$AK$30,$B$11:$B$30,E54)/4/$AH$5,IF($AK$3="歴月",SUMIFS($AK$11:$AK$30,$B$11:$B$30,E54)/$AL$5,"記載する期間を選択してください"))</f>
        <v>0</v>
      </c>
      <c r="F58" s="3317"/>
      <c r="G58" s="3317"/>
      <c r="H58" s="3318"/>
      <c r="I58" s="3316">
        <f>IF($AK$3="４週",SUMIFS($AK$11:$AK$30,$B$11:$B$30,I54)/4/$AH$5,IF($AK$3="歴月",SUMIFS($AK$11:$AK$30,$B$11:$B$30,I54)/$AL$5,"記載する期間を選択してください"))</f>
        <v>0</v>
      </c>
      <c r="J58" s="3317"/>
      <c r="K58" s="3317"/>
      <c r="L58" s="3317"/>
      <c r="M58" s="3317"/>
      <c r="N58" s="3318"/>
      <c r="O58" s="3316">
        <f>IF($AK$3="４週",SUMIFS($AK$11:$AK$30,$B$11:$B$30,O54)/4/$AH$5,IF($AK$3="歴月",SUMIFS($AK$11:$AK$30,$B$11:$B$30,O54)/$AL$5,"記載する期間を選択してください"))</f>
        <v>0</v>
      </c>
      <c r="P58" s="3317"/>
      <c r="Q58" s="3317"/>
      <c r="R58" s="3317"/>
      <c r="S58" s="3317"/>
      <c r="T58" s="3318"/>
      <c r="U58" s="3369"/>
      <c r="V58" s="3370"/>
      <c r="W58" s="3370"/>
      <c r="X58" s="3370"/>
      <c r="Y58" s="3370"/>
      <c r="Z58" s="3371"/>
      <c r="AA58" s="3316">
        <f>IF($AK$3="４週",SUMIFS($AK$11:$AK$30,$B$11:$B$30,AA54)/4/$AH$5,IF($AK$3="歴月",SUMIFS($AK$11:$AK$30,$B$11:$B$30,AA54)/$AL$5,"記載する期間を選択してください"))</f>
        <v>0</v>
      </c>
      <c r="AB58" s="3317"/>
      <c r="AC58" s="3317"/>
      <c r="AD58" s="3317"/>
      <c r="AE58" s="3317"/>
      <c r="AF58" s="3318"/>
      <c r="AG58" s="3316">
        <f>IF($AK$3="４週",SUMIFS($AK$11:$AK$30,$B$11:$B$30,AG54)/4/$AH$5,IF($AK$3="歴月",SUMIFS($AK$11:$AK$30,$B$11:$B$30,AG54)/$AL$5,"記載する期間を選択してください"))</f>
        <v>0</v>
      </c>
      <c r="AH58" s="3317"/>
      <c r="AI58" s="3317"/>
      <c r="AJ58" s="3317"/>
      <c r="AK58" s="3318"/>
      <c r="AL58" s="3316">
        <f>IF($AK$3="４週",SUMIFS($AK$11:$AK$30,$B$11:$B$30,AL54)/4/$AH$5,IF($AK$3="歴月",SUMIFS($AK$11:$AK$30,$B$11:$B$30,AL54)/$AL$5,"記載する期間を選択してください"))</f>
        <v>0</v>
      </c>
      <c r="AM58" s="3318"/>
      <c r="AN58" s="532"/>
    </row>
    <row r="59" spans="1:40" ht="5.0999999999999996" customHeight="1" x14ac:dyDescent="0.15">
      <c r="A59" s="532"/>
      <c r="B59" s="3"/>
      <c r="C59" s="1088">
        <v>2</v>
      </c>
      <c r="D59" s="1088"/>
      <c r="E59" s="1088">
        <v>3</v>
      </c>
      <c r="F59" s="1088"/>
      <c r="G59" s="1088"/>
      <c r="H59" s="1088"/>
      <c r="I59" s="1088">
        <v>4</v>
      </c>
      <c r="J59" s="1088"/>
      <c r="K59" s="1088"/>
      <c r="L59" s="1088"/>
      <c r="M59" s="1088"/>
      <c r="N59" s="1088"/>
      <c r="O59" s="1088">
        <v>5</v>
      </c>
      <c r="P59" s="1088"/>
      <c r="Q59" s="1088"/>
      <c r="R59" s="1088"/>
      <c r="S59" s="1088"/>
      <c r="T59" s="1088"/>
      <c r="U59" s="1088">
        <v>6</v>
      </c>
      <c r="V59" s="1088"/>
      <c r="W59" s="1088"/>
      <c r="X59" s="1088"/>
      <c r="Y59" s="1088"/>
      <c r="Z59" s="1088"/>
      <c r="AA59" s="1088">
        <v>7</v>
      </c>
      <c r="AB59" s="1088"/>
      <c r="AC59" s="1088"/>
      <c r="AD59" s="1088"/>
      <c r="AE59" s="1088"/>
      <c r="AF59" s="1088"/>
      <c r="AG59" s="1088">
        <v>8</v>
      </c>
      <c r="AH59" s="1088"/>
      <c r="AI59" s="1088"/>
      <c r="AJ59" s="1088"/>
      <c r="AK59" s="1088"/>
      <c r="AL59" s="1088">
        <v>9</v>
      </c>
      <c r="AM59" s="1089"/>
      <c r="AN59" s="532"/>
    </row>
    <row r="60" spans="1:40" ht="15" customHeight="1" x14ac:dyDescent="0.15">
      <c r="A60" s="387" t="s">
        <v>1451</v>
      </c>
      <c r="B60" s="1090"/>
      <c r="C60" s="1091"/>
      <c r="D60" s="1091"/>
      <c r="E60" s="1091"/>
      <c r="F60" s="1092"/>
      <c r="G60" s="1091"/>
      <c r="H60" s="1088"/>
      <c r="I60" s="1088"/>
      <c r="J60" s="1088"/>
      <c r="K60" s="1088"/>
      <c r="L60" s="1088"/>
      <c r="M60" s="1088"/>
      <c r="N60" s="1088"/>
      <c r="O60" s="1088"/>
      <c r="P60" s="1088"/>
      <c r="Q60" s="1088"/>
      <c r="R60" s="1088">
        <v>6</v>
      </c>
      <c r="S60" s="1088"/>
      <c r="T60" s="1088"/>
      <c r="U60" s="1088"/>
      <c r="V60" s="1088"/>
      <c r="W60" s="1088"/>
      <c r="X60" s="1088">
        <v>7</v>
      </c>
      <c r="Y60" s="1088"/>
      <c r="Z60" s="1088"/>
      <c r="AA60" s="1088"/>
      <c r="AB60" s="1088"/>
      <c r="AC60" s="1088"/>
      <c r="AD60" s="1088">
        <v>8</v>
      </c>
      <c r="AE60" s="1088"/>
      <c r="AF60" s="1088"/>
      <c r="AG60" s="1093"/>
      <c r="AH60" s="1093"/>
      <c r="AI60" s="1093"/>
      <c r="AJ60" s="1093">
        <v>9</v>
      </c>
      <c r="AK60" s="1094"/>
      <c r="AL60" s="1094"/>
      <c r="AM60" s="532"/>
    </row>
    <row r="61" spans="1:40" s="387" customFormat="1" ht="15" customHeight="1" x14ac:dyDescent="0.15">
      <c r="A61" s="387" t="s">
        <v>1452</v>
      </c>
      <c r="B61" s="1082"/>
      <c r="C61" s="1082"/>
      <c r="D61" s="1082"/>
      <c r="E61" s="1082"/>
      <c r="F61" s="1082"/>
      <c r="G61" s="1082"/>
      <c r="H61" s="1049"/>
      <c r="I61" s="1049"/>
      <c r="J61" s="1049"/>
      <c r="K61" s="1049"/>
      <c r="L61" s="1049"/>
      <c r="M61" s="1049"/>
      <c r="N61" s="1049"/>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row>
    <row r="62" spans="1:40" s="387" customFormat="1" ht="15" customHeight="1" x14ac:dyDescent="0.15">
      <c r="A62" s="387" t="s">
        <v>1453</v>
      </c>
      <c r="B62" s="1082"/>
      <c r="C62" s="1082"/>
      <c r="D62" s="1082"/>
      <c r="E62" s="1082"/>
      <c r="F62" s="1082"/>
      <c r="G62" s="1082"/>
      <c r="H62" s="1049"/>
      <c r="I62" s="1049"/>
      <c r="J62" s="1049"/>
      <c r="K62" s="1049"/>
      <c r="L62" s="1049"/>
      <c r="M62" s="1049"/>
      <c r="N62" s="1049"/>
      <c r="O62" s="1049"/>
      <c r="P62" s="1049"/>
      <c r="Q62" s="1049"/>
      <c r="R62" s="1049"/>
      <c r="S62" s="1049"/>
      <c r="T62" s="1049"/>
      <c r="U62" s="1049"/>
      <c r="V62" s="1049"/>
      <c r="W62" s="1049"/>
      <c r="X62" s="1049"/>
      <c r="Y62" s="1049"/>
      <c r="Z62" s="1049"/>
      <c r="AA62" s="1049"/>
      <c r="AB62" s="1049"/>
      <c r="AC62" s="1049"/>
      <c r="AD62" s="1049"/>
      <c r="AE62" s="1049"/>
      <c r="AF62" s="1049"/>
      <c r="AG62" s="1049"/>
      <c r="AH62" s="1049"/>
      <c r="AI62" s="1049"/>
      <c r="AJ62" s="1049"/>
      <c r="AK62" s="1049"/>
      <c r="AL62" s="1049"/>
      <c r="AM62" s="1049"/>
    </row>
    <row r="63" spans="1:40" s="387" customFormat="1" ht="15" customHeight="1" x14ac:dyDescent="0.15">
      <c r="A63" s="387" t="s">
        <v>1454</v>
      </c>
      <c r="B63" s="1082"/>
      <c r="C63" s="1082"/>
      <c r="D63" s="1082"/>
      <c r="E63" s="1082"/>
      <c r="F63" s="1082"/>
      <c r="G63" s="1082"/>
      <c r="H63" s="1049"/>
      <c r="I63" s="1049"/>
      <c r="J63" s="1049"/>
      <c r="K63" s="1049"/>
      <c r="L63" s="1049"/>
      <c r="M63" s="1049"/>
      <c r="N63" s="1049"/>
      <c r="O63" s="1049"/>
      <c r="P63" s="1049"/>
      <c r="Q63" s="1049"/>
      <c r="R63" s="1049"/>
      <c r="S63" s="1049"/>
      <c r="T63" s="1049"/>
      <c r="U63" s="1049"/>
      <c r="V63" s="1049"/>
      <c r="W63" s="1049"/>
      <c r="X63" s="1049"/>
      <c r="Y63" s="1049"/>
      <c r="Z63" s="1049"/>
      <c r="AA63" s="1049"/>
      <c r="AB63" s="1049"/>
      <c r="AC63" s="1049"/>
      <c r="AD63" s="1049"/>
      <c r="AE63" s="1049"/>
      <c r="AF63" s="1049"/>
      <c r="AG63" s="1049"/>
      <c r="AH63" s="1049"/>
      <c r="AI63" s="1049"/>
      <c r="AJ63" s="1049"/>
      <c r="AK63" s="1049"/>
      <c r="AL63" s="1049"/>
      <c r="AM63" s="1049"/>
    </row>
    <row r="64" spans="1:40" s="387" customFormat="1" ht="15" customHeight="1" x14ac:dyDescent="0.15">
      <c r="A64" s="387" t="s">
        <v>1455</v>
      </c>
      <c r="B64" s="1082"/>
      <c r="C64" s="1082"/>
      <c r="D64" s="1082"/>
      <c r="E64" s="1082"/>
      <c r="F64" s="1082"/>
      <c r="G64" s="1082"/>
      <c r="H64" s="1049"/>
      <c r="I64" s="1049"/>
      <c r="J64" s="1049"/>
      <c r="K64" s="1049"/>
      <c r="L64" s="1049"/>
      <c r="M64" s="1049"/>
      <c r="N64" s="1049"/>
      <c r="O64" s="1049"/>
      <c r="P64" s="1049"/>
      <c r="Q64" s="1049"/>
      <c r="R64" s="1049"/>
      <c r="S64" s="1049"/>
      <c r="T64" s="1049"/>
      <c r="U64" s="1049"/>
      <c r="V64" s="1049"/>
      <c r="W64" s="1049"/>
      <c r="X64" s="1049"/>
      <c r="Y64" s="1049"/>
      <c r="Z64" s="1049"/>
      <c r="AA64" s="1049"/>
      <c r="AB64" s="1049"/>
      <c r="AC64" s="1049"/>
      <c r="AD64" s="1049"/>
      <c r="AE64" s="1049"/>
      <c r="AF64" s="1049"/>
      <c r="AG64" s="1049"/>
      <c r="AH64" s="1049"/>
      <c r="AI64" s="1049"/>
      <c r="AJ64" s="1049"/>
      <c r="AK64" s="1049"/>
      <c r="AL64" s="1049"/>
      <c r="AM64" s="1049"/>
    </row>
    <row r="65" spans="1:7" ht="15" customHeight="1" x14ac:dyDescent="0.15">
      <c r="A65" s="387" t="s">
        <v>1456</v>
      </c>
      <c r="B65" s="1095"/>
      <c r="C65" s="387"/>
      <c r="D65" s="387"/>
      <c r="E65" s="387"/>
      <c r="F65" s="387"/>
      <c r="G65" s="387"/>
    </row>
    <row r="66" spans="1:7" ht="15" customHeight="1" x14ac:dyDescent="0.15">
      <c r="A66" s="387" t="s">
        <v>1457</v>
      </c>
      <c r="B66" s="1095"/>
      <c r="C66" s="387"/>
      <c r="D66" s="387"/>
      <c r="E66" s="387"/>
      <c r="F66" s="387"/>
      <c r="G66" s="387"/>
    </row>
    <row r="67" spans="1:7" ht="15" customHeight="1" x14ac:dyDescent="0.15">
      <c r="A67" s="387"/>
      <c r="B67" s="1086" t="s">
        <v>1458</v>
      </c>
      <c r="C67" s="3319" t="s">
        <v>1459</v>
      </c>
      <c r="D67" s="3319"/>
      <c r="E67" s="3319"/>
      <c r="F67" s="387"/>
      <c r="G67" s="387"/>
    </row>
    <row r="68" spans="1:7" ht="15" customHeight="1" x14ac:dyDescent="0.15">
      <c r="A68" s="387"/>
      <c r="B68" s="1096" t="s">
        <v>1422</v>
      </c>
      <c r="C68" s="3315" t="s">
        <v>1460</v>
      </c>
      <c r="D68" s="3315"/>
      <c r="E68" s="3315"/>
      <c r="F68" s="387"/>
      <c r="G68" s="387"/>
    </row>
    <row r="69" spans="1:7" ht="15" customHeight="1" x14ac:dyDescent="0.15">
      <c r="A69" s="387"/>
      <c r="B69" s="1096" t="s">
        <v>1424</v>
      </c>
      <c r="C69" s="3315" t="s">
        <v>1461</v>
      </c>
      <c r="D69" s="3315"/>
      <c r="E69" s="3315"/>
      <c r="F69" s="387"/>
      <c r="G69" s="387"/>
    </row>
    <row r="70" spans="1:7" ht="15" customHeight="1" x14ac:dyDescent="0.15">
      <c r="A70" s="387"/>
      <c r="B70" s="1096" t="s">
        <v>1426</v>
      </c>
      <c r="C70" s="3315" t="s">
        <v>1462</v>
      </c>
      <c r="D70" s="3315"/>
      <c r="E70" s="3315"/>
      <c r="F70" s="387"/>
      <c r="G70" s="387"/>
    </row>
    <row r="71" spans="1:7" ht="15" customHeight="1" x14ac:dyDescent="0.15">
      <c r="A71" s="387"/>
      <c r="B71" s="1096" t="s">
        <v>1428</v>
      </c>
      <c r="C71" s="3315" t="s">
        <v>1463</v>
      </c>
      <c r="D71" s="3315"/>
      <c r="E71" s="3315"/>
      <c r="F71" s="387"/>
      <c r="G71" s="387"/>
    </row>
    <row r="72" spans="1:7" ht="15" customHeight="1" x14ac:dyDescent="0.15">
      <c r="A72" s="387"/>
      <c r="B72" s="387" t="s">
        <v>1464</v>
      </c>
      <c r="C72" s="387"/>
      <c r="D72" s="387"/>
      <c r="E72" s="387"/>
      <c r="F72" s="387"/>
      <c r="G72" s="387"/>
    </row>
    <row r="73" spans="1:7" ht="15" customHeight="1" x14ac:dyDescent="0.15">
      <c r="A73" s="387"/>
      <c r="B73" s="387" t="s">
        <v>1465</v>
      </c>
      <c r="C73" s="387"/>
      <c r="D73" s="387"/>
      <c r="E73" s="387"/>
      <c r="F73" s="387"/>
      <c r="G73" s="387"/>
    </row>
    <row r="74" spans="1:7" ht="15" customHeight="1" x14ac:dyDescent="0.15">
      <c r="A74" s="387"/>
      <c r="B74" s="387" t="s">
        <v>1466</v>
      </c>
      <c r="C74" s="387"/>
      <c r="D74" s="387"/>
      <c r="E74" s="387"/>
      <c r="F74" s="387"/>
      <c r="G74" s="387"/>
    </row>
    <row r="75" spans="1:7" ht="15" customHeight="1" x14ac:dyDescent="0.15">
      <c r="A75" s="387" t="s">
        <v>1467</v>
      </c>
      <c r="B75" s="1095"/>
      <c r="C75" s="387"/>
      <c r="D75" s="387"/>
      <c r="E75" s="387"/>
      <c r="F75" s="387"/>
      <c r="G75" s="387"/>
    </row>
    <row r="76" spans="1:7" ht="15" customHeight="1" x14ac:dyDescent="0.15">
      <c r="A76" s="387" t="s">
        <v>1468</v>
      </c>
      <c r="B76" s="1095"/>
      <c r="C76" s="387"/>
      <c r="D76" s="387"/>
      <c r="E76" s="387"/>
      <c r="F76" s="387"/>
      <c r="G76" s="387"/>
    </row>
    <row r="77" spans="1:7" ht="15" customHeight="1" x14ac:dyDescent="0.15">
      <c r="A77" s="387" t="s">
        <v>1469</v>
      </c>
      <c r="B77" s="1095"/>
      <c r="C77" s="387"/>
      <c r="D77" s="387"/>
      <c r="E77" s="387"/>
      <c r="F77" s="387"/>
      <c r="G77" s="387"/>
    </row>
    <row r="78" spans="1:7" ht="15" customHeight="1" x14ac:dyDescent="0.15">
      <c r="A78" s="387" t="s">
        <v>1470</v>
      </c>
      <c r="B78" s="1095"/>
      <c r="C78" s="387"/>
      <c r="D78" s="387"/>
      <c r="E78" s="387"/>
      <c r="F78" s="387"/>
      <c r="G78" s="387"/>
    </row>
    <row r="79" spans="1:7" ht="15" customHeight="1" x14ac:dyDescent="0.15">
      <c r="A79" s="387" t="s">
        <v>1471</v>
      </c>
      <c r="B79" s="1095"/>
      <c r="C79" s="387"/>
      <c r="D79" s="387"/>
      <c r="E79" s="387"/>
      <c r="F79" s="387"/>
      <c r="G79" s="387"/>
    </row>
    <row r="80" spans="1:7" ht="15" customHeight="1" x14ac:dyDescent="0.15">
      <c r="A80" s="387" t="s">
        <v>1472</v>
      </c>
      <c r="B80" s="1095"/>
      <c r="C80" s="387"/>
      <c r="D80" s="387"/>
      <c r="E80" s="387"/>
      <c r="F80" s="387"/>
      <c r="G80" s="387"/>
    </row>
    <row r="81" spans="1:7" ht="15" customHeight="1" x14ac:dyDescent="0.15">
      <c r="A81" s="387"/>
      <c r="B81" s="387" t="s">
        <v>1473</v>
      </c>
      <c r="C81" s="387"/>
      <c r="D81" s="387"/>
      <c r="E81" s="387"/>
      <c r="F81" s="387"/>
      <c r="G81" s="387"/>
    </row>
    <row r="82" spans="1:7" ht="15" customHeight="1" x14ac:dyDescent="0.15">
      <c r="A82" s="387"/>
      <c r="B82" s="387" t="s">
        <v>1474</v>
      </c>
      <c r="C82" s="387"/>
      <c r="D82" s="387"/>
      <c r="E82" s="387"/>
      <c r="F82" s="387"/>
      <c r="G82" s="387"/>
    </row>
    <row r="83" spans="1:7" ht="15" customHeight="1" x14ac:dyDescent="0.15">
      <c r="A83" s="387" t="s">
        <v>1475</v>
      </c>
      <c r="B83" s="1095"/>
      <c r="C83" s="387"/>
      <c r="D83" s="387"/>
      <c r="E83" s="387"/>
      <c r="F83" s="387"/>
      <c r="G83" s="387"/>
    </row>
    <row r="84" spans="1:7" ht="15" customHeight="1" x14ac:dyDescent="0.15">
      <c r="A84" s="387" t="s">
        <v>1476</v>
      </c>
      <c r="B84" s="1095"/>
      <c r="C84" s="387"/>
      <c r="D84" s="387"/>
      <c r="E84" s="387"/>
      <c r="F84" s="387"/>
      <c r="G84" s="387"/>
    </row>
    <row r="85" spans="1:7" ht="15" customHeight="1" x14ac:dyDescent="0.15">
      <c r="A85" s="387" t="s">
        <v>1477</v>
      </c>
      <c r="B85" s="1095"/>
      <c r="C85" s="387"/>
      <c r="D85" s="387"/>
      <c r="E85" s="387"/>
      <c r="F85" s="387"/>
      <c r="G85" s="387"/>
    </row>
    <row r="86" spans="1:7" ht="15" customHeight="1" x14ac:dyDescent="0.15">
      <c r="A86" s="387" t="s">
        <v>1478</v>
      </c>
      <c r="B86" s="1095"/>
      <c r="C86" s="387"/>
      <c r="D86" s="387"/>
      <c r="E86" s="387"/>
      <c r="F86" s="387"/>
      <c r="G86" s="387"/>
    </row>
    <row r="87" spans="1:7" ht="15" customHeight="1" x14ac:dyDescent="0.15">
      <c r="A87" s="387" t="s">
        <v>1479</v>
      </c>
      <c r="B87" s="1095"/>
      <c r="C87" s="387"/>
      <c r="D87" s="387"/>
      <c r="E87" s="387"/>
      <c r="F87" s="387"/>
      <c r="G87" s="387"/>
    </row>
    <row r="88" spans="1:7" ht="15" customHeight="1" x14ac:dyDescent="0.15">
      <c r="A88" s="387" t="s">
        <v>1480</v>
      </c>
      <c r="B88" s="1095"/>
      <c r="C88" s="387"/>
      <c r="D88" s="387"/>
      <c r="E88" s="387"/>
      <c r="F88" s="387"/>
      <c r="G88" s="387"/>
    </row>
    <row r="89" spans="1:7" ht="15" customHeight="1" x14ac:dyDescent="0.15">
      <c r="A89" s="387" t="s">
        <v>1481</v>
      </c>
      <c r="B89" s="1095"/>
      <c r="C89" s="387"/>
      <c r="D89" s="387"/>
      <c r="E89" s="387"/>
      <c r="F89" s="387"/>
      <c r="G89" s="387"/>
    </row>
    <row r="90" spans="1:7" ht="15" customHeight="1" x14ac:dyDescent="0.15">
      <c r="A90" s="387" t="s">
        <v>1482</v>
      </c>
      <c r="B90" s="1095"/>
      <c r="C90" s="387"/>
      <c r="D90" s="387"/>
      <c r="E90" s="387"/>
      <c r="F90" s="387"/>
      <c r="G90" s="387"/>
    </row>
  </sheetData>
  <mergeCells count="2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I36:K36"/>
    <mergeCell ref="L36:N36"/>
    <mergeCell ref="O36:Q36"/>
    <mergeCell ref="R36:T36"/>
    <mergeCell ref="AM28:AN28"/>
    <mergeCell ref="AM29:AN29"/>
    <mergeCell ref="AM30:AN30"/>
    <mergeCell ref="A31:E31"/>
    <mergeCell ref="AM31:AN32"/>
    <mergeCell ref="A32:E32"/>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X38:Z38"/>
    <mergeCell ref="AA38:AC38"/>
    <mergeCell ref="AD38:AF38"/>
    <mergeCell ref="AG38:AI38"/>
    <mergeCell ref="AJ38:AK38"/>
    <mergeCell ref="AM38:AN38"/>
    <mergeCell ref="AD37:AF37"/>
    <mergeCell ref="AG37:AI37"/>
    <mergeCell ref="AJ37:AK37"/>
    <mergeCell ref="AM37:AN37"/>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51:B51"/>
    <mergeCell ref="C51:D51"/>
    <mergeCell ref="E51:H51"/>
    <mergeCell ref="I51:N51"/>
    <mergeCell ref="O51:T51"/>
    <mergeCell ref="C54:D54"/>
    <mergeCell ref="E54:H54"/>
    <mergeCell ref="I54:N54"/>
    <mergeCell ref="O54:T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U54:Z54"/>
    <mergeCell ref="AA54:AF54"/>
    <mergeCell ref="R57:T57"/>
    <mergeCell ref="U57:W57"/>
    <mergeCell ref="C70:E70"/>
    <mergeCell ref="C71:E71"/>
    <mergeCell ref="AA58:AF58"/>
  </mergeCells>
  <phoneticPr fontId="9"/>
  <dataValidations count="7">
    <dataValidation allowBlank="1" showInputMessage="1" sqref="B11:B12" xr:uid="{72A2F87A-FBCF-4952-9AD3-6B130708A802}"/>
    <dataValidation type="whole" operator="greaterThanOrEqual" allowBlank="1" showInputMessage="1" showErrorMessage="1" sqref="AG37:AG47 L37:L47 O37:O47 R37:R47 U37:U47 X37:X47 AA37:AA47 AD37:AD47 I37:I47 D37:F47" xr:uid="{B54284C0-1CB4-426E-9217-0D288CEBDD05}">
      <formula1>0</formula1>
    </dataValidation>
    <dataValidation type="list" allowBlank="1" showInputMessage="1" showErrorMessage="1" sqref="C11:C30" xr:uid="{CE2C7355-051E-4E4A-9E6D-23458E09763A}">
      <formula1>"A,B,C,D"</formula1>
    </dataValidation>
    <dataValidation operator="greaterThanOrEqual" allowBlank="1" showInputMessage="1" showErrorMessage="1" sqref="I48:I49 I52 L48:L49 L52 AL37:AL41 AJ37:AJ47 AM36 AM42 AM44 AL43 AM46 AL45" xr:uid="{EE635E7D-F0B8-416A-ABD0-A9845CFBE3E1}"/>
    <dataValidation type="list" allowBlank="1" showInputMessage="1" showErrorMessage="1" sqref="AK4:AN4" xr:uid="{1F8613BF-CA66-4295-8440-47C843558BDF}">
      <formula1>"予定,実績"</formula1>
    </dataValidation>
    <dataValidation type="list" allowBlank="1" showInputMessage="1" showErrorMessage="1" sqref="AK3:AN3" xr:uid="{0E3222EE-70B7-40DC-A3AF-FCE98BE22EDC}">
      <formula1>"４週,歴月"</formula1>
    </dataValidation>
    <dataValidation type="list" allowBlank="1" showInputMessage="1" sqref="B13:B30" xr:uid="{A8A59573-46AF-4245-8656-6B5D2CF48A8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2374-E62C-476B-8480-8C824FCD3CBE}">
  <sheetPr>
    <tabColor theme="5"/>
    <pageSetUpPr fitToPage="1"/>
  </sheetPr>
  <dimension ref="A1:B17"/>
  <sheetViews>
    <sheetView view="pageBreakPreview" zoomScaleNormal="100" zoomScaleSheetLayoutView="100" workbookViewId="0"/>
  </sheetViews>
  <sheetFormatPr defaultRowHeight="19.5" customHeight="1" x14ac:dyDescent="0.15"/>
  <cols>
    <col min="1" max="1" width="36.625" style="1013" customWidth="1"/>
    <col min="2" max="2" width="54.625" style="1013" customWidth="1"/>
    <col min="3" max="250" width="9" style="1013"/>
    <col min="251" max="251" width="11.375" style="1013" customWidth="1"/>
    <col min="252" max="506" width="9" style="1013"/>
    <col min="507" max="507" width="11.375" style="1013" customWidth="1"/>
    <col min="508" max="762" width="9" style="1013"/>
    <col min="763" max="763" width="11.375" style="1013" customWidth="1"/>
    <col min="764" max="1018" width="9" style="1013"/>
    <col min="1019" max="1019" width="11.375" style="1013" customWidth="1"/>
    <col min="1020" max="1274" width="9" style="1013"/>
    <col min="1275" max="1275" width="11.375" style="1013" customWidth="1"/>
    <col min="1276" max="1530" width="9" style="1013"/>
    <col min="1531" max="1531" width="11.375" style="1013" customWidth="1"/>
    <col min="1532" max="1786" width="9" style="1013"/>
    <col min="1787" max="1787" width="11.375" style="1013" customWidth="1"/>
    <col min="1788" max="2042" width="9" style="1013"/>
    <col min="2043" max="2043" width="11.375" style="1013" customWidth="1"/>
    <col min="2044" max="2298" width="9" style="1013"/>
    <col min="2299" max="2299" width="11.375" style="1013" customWidth="1"/>
    <col min="2300" max="2554" width="9" style="1013"/>
    <col min="2555" max="2555" width="11.375" style="1013" customWidth="1"/>
    <col min="2556" max="2810" width="9" style="1013"/>
    <col min="2811" max="2811" width="11.375" style="1013" customWidth="1"/>
    <col min="2812" max="3066" width="9" style="1013"/>
    <col min="3067" max="3067" width="11.375" style="1013" customWidth="1"/>
    <col min="3068" max="3322" width="9" style="1013"/>
    <col min="3323" max="3323" width="11.375" style="1013" customWidth="1"/>
    <col min="3324" max="3578" width="9" style="1013"/>
    <col min="3579" max="3579" width="11.375" style="1013" customWidth="1"/>
    <col min="3580" max="3834" width="9" style="1013"/>
    <col min="3835" max="3835" width="11.375" style="1013" customWidth="1"/>
    <col min="3836" max="4090" width="9" style="1013"/>
    <col min="4091" max="4091" width="11.375" style="1013" customWidth="1"/>
    <col min="4092" max="4346" width="9" style="1013"/>
    <col min="4347" max="4347" width="11.375" style="1013" customWidth="1"/>
    <col min="4348" max="4602" width="9" style="1013"/>
    <col min="4603" max="4603" width="11.375" style="1013" customWidth="1"/>
    <col min="4604" max="4858" width="9" style="1013"/>
    <col min="4859" max="4859" width="11.375" style="1013" customWidth="1"/>
    <col min="4860" max="5114" width="9" style="1013"/>
    <col min="5115" max="5115" width="11.375" style="1013" customWidth="1"/>
    <col min="5116" max="5370" width="9" style="1013"/>
    <col min="5371" max="5371" width="11.375" style="1013" customWidth="1"/>
    <col min="5372" max="5626" width="9" style="1013"/>
    <col min="5627" max="5627" width="11.375" style="1013" customWidth="1"/>
    <col min="5628" max="5882" width="9" style="1013"/>
    <col min="5883" max="5883" width="11.375" style="1013" customWidth="1"/>
    <col min="5884" max="6138" width="9" style="1013"/>
    <col min="6139" max="6139" width="11.375" style="1013" customWidth="1"/>
    <col min="6140" max="6394" width="9" style="1013"/>
    <col min="6395" max="6395" width="11.375" style="1013" customWidth="1"/>
    <col min="6396" max="6650" width="9" style="1013"/>
    <col min="6651" max="6651" width="11.375" style="1013" customWidth="1"/>
    <col min="6652" max="6906" width="9" style="1013"/>
    <col min="6907" max="6907" width="11.375" style="1013" customWidth="1"/>
    <col min="6908" max="7162" width="9" style="1013"/>
    <col min="7163" max="7163" width="11.375" style="1013" customWidth="1"/>
    <col min="7164" max="7418" width="9" style="1013"/>
    <col min="7419" max="7419" width="11.375" style="1013" customWidth="1"/>
    <col min="7420" max="7674" width="9" style="1013"/>
    <col min="7675" max="7675" width="11.375" style="1013" customWidth="1"/>
    <col min="7676" max="7930" width="9" style="1013"/>
    <col min="7931" max="7931" width="11.375" style="1013" customWidth="1"/>
    <col min="7932" max="8186" width="9" style="1013"/>
    <col min="8187" max="8187" width="11.375" style="1013" customWidth="1"/>
    <col min="8188" max="8442" width="9" style="1013"/>
    <col min="8443" max="8443" width="11.375" style="1013" customWidth="1"/>
    <col min="8444" max="8698" width="9" style="1013"/>
    <col min="8699" max="8699" width="11.375" style="1013" customWidth="1"/>
    <col min="8700" max="8954" width="9" style="1013"/>
    <col min="8955" max="8955" width="11.375" style="1013" customWidth="1"/>
    <col min="8956" max="9210" width="9" style="1013"/>
    <col min="9211" max="9211" width="11.375" style="1013" customWidth="1"/>
    <col min="9212" max="9466" width="9" style="1013"/>
    <col min="9467" max="9467" width="11.375" style="1013" customWidth="1"/>
    <col min="9468" max="9722" width="9" style="1013"/>
    <col min="9723" max="9723" width="11.375" style="1013" customWidth="1"/>
    <col min="9724" max="9978" width="9" style="1013"/>
    <col min="9979" max="9979" width="11.375" style="1013" customWidth="1"/>
    <col min="9980" max="10234" width="9" style="1013"/>
    <col min="10235" max="10235" width="11.375" style="1013" customWidth="1"/>
    <col min="10236" max="10490" width="9" style="1013"/>
    <col min="10491" max="10491" width="11.375" style="1013" customWidth="1"/>
    <col min="10492" max="10746" width="9" style="1013"/>
    <col min="10747" max="10747" width="11.375" style="1013" customWidth="1"/>
    <col min="10748" max="11002" width="9" style="1013"/>
    <col min="11003" max="11003" width="11.375" style="1013" customWidth="1"/>
    <col min="11004" max="11258" width="9" style="1013"/>
    <col min="11259" max="11259" width="11.375" style="1013" customWidth="1"/>
    <col min="11260" max="11514" width="9" style="1013"/>
    <col min="11515" max="11515" width="11.375" style="1013" customWidth="1"/>
    <col min="11516" max="11770" width="9" style="1013"/>
    <col min="11771" max="11771" width="11.375" style="1013" customWidth="1"/>
    <col min="11772" max="12026" width="9" style="1013"/>
    <col min="12027" max="12027" width="11.375" style="1013" customWidth="1"/>
    <col min="12028" max="12282" width="9" style="1013"/>
    <col min="12283" max="12283" width="11.375" style="1013" customWidth="1"/>
    <col min="12284" max="12538" width="9" style="1013"/>
    <col min="12539" max="12539" width="11.375" style="1013" customWidth="1"/>
    <col min="12540" max="12794" width="9" style="1013"/>
    <col min="12795" max="12795" width="11.375" style="1013" customWidth="1"/>
    <col min="12796" max="13050" width="9" style="1013"/>
    <col min="13051" max="13051" width="11.375" style="1013" customWidth="1"/>
    <col min="13052" max="13306" width="9" style="1013"/>
    <col min="13307" max="13307" width="11.375" style="1013" customWidth="1"/>
    <col min="13308" max="13562" width="9" style="1013"/>
    <col min="13563" max="13563" width="11.375" style="1013" customWidth="1"/>
    <col min="13564" max="13818" width="9" style="1013"/>
    <col min="13819" max="13819" width="11.375" style="1013" customWidth="1"/>
    <col min="13820" max="14074" width="9" style="1013"/>
    <col min="14075" max="14075" width="11.375" style="1013" customWidth="1"/>
    <col min="14076" max="14330" width="9" style="1013"/>
    <col min="14331" max="14331" width="11.375" style="1013" customWidth="1"/>
    <col min="14332" max="14586" width="9" style="1013"/>
    <col min="14587" max="14587" width="11.375" style="1013" customWidth="1"/>
    <col min="14588" max="14842" width="9" style="1013"/>
    <col min="14843" max="14843" width="11.375" style="1013" customWidth="1"/>
    <col min="14844" max="15098" width="9" style="1013"/>
    <col min="15099" max="15099" width="11.375" style="1013" customWidth="1"/>
    <col min="15100" max="15354" width="9" style="1013"/>
    <col min="15355" max="15355" width="11.375" style="1013" customWidth="1"/>
    <col min="15356" max="15610" width="9" style="1013"/>
    <col min="15611" max="15611" width="11.375" style="1013" customWidth="1"/>
    <col min="15612" max="15866" width="9" style="1013"/>
    <col min="15867" max="15867" width="11.375" style="1013" customWidth="1"/>
    <col min="15868" max="16122" width="9" style="1013"/>
    <col min="16123" max="16123" width="11.375" style="1013" customWidth="1"/>
    <col min="16124" max="16384" width="9" style="1013"/>
  </cols>
  <sheetData>
    <row r="1" spans="1:2" ht="17.25" x14ac:dyDescent="0.2">
      <c r="A1" s="1011" t="s">
        <v>1351</v>
      </c>
      <c r="B1" s="1012"/>
    </row>
    <row r="2" spans="1:2" ht="17.25" x14ac:dyDescent="0.2">
      <c r="A2" s="998"/>
      <c r="B2" s="1012"/>
    </row>
    <row r="3" spans="1:2" ht="14.25" x14ac:dyDescent="0.15">
      <c r="A3" s="3381" t="s">
        <v>1352</v>
      </c>
      <c r="B3" s="3381"/>
    </row>
    <row r="4" spans="1:2" ht="14.25" x14ac:dyDescent="0.15">
      <c r="A4" s="1012"/>
      <c r="B4" s="1014"/>
    </row>
    <row r="5" spans="1:2" ht="20.100000000000001" customHeight="1" x14ac:dyDescent="0.15">
      <c r="A5" s="1001" t="s">
        <v>20</v>
      </c>
      <c r="B5" s="1015"/>
    </row>
    <row r="6" spans="1:2" ht="20.100000000000001" customHeight="1" x14ac:dyDescent="0.15">
      <c r="A6" s="1003" t="s">
        <v>1345</v>
      </c>
      <c r="B6" s="1015"/>
    </row>
    <row r="7" spans="1:2" ht="13.5" x14ac:dyDescent="0.15">
      <c r="A7" s="1012"/>
      <c r="B7" s="1012"/>
    </row>
    <row r="8" spans="1:2" ht="18" customHeight="1" x14ac:dyDescent="0.15">
      <c r="A8" s="3382" t="s">
        <v>335</v>
      </c>
      <c r="B8" s="3383"/>
    </row>
    <row r="9" spans="1:2" ht="13.5" x14ac:dyDescent="0.15">
      <c r="A9" s="1016" t="s">
        <v>1353</v>
      </c>
      <c r="B9" s="1017"/>
    </row>
    <row r="10" spans="1:2" ht="108" customHeight="1" x14ac:dyDescent="0.15">
      <c r="A10" s="3379"/>
      <c r="B10" s="3380"/>
    </row>
    <row r="11" spans="1:2" ht="13.5" x14ac:dyDescent="0.15">
      <c r="A11" s="1016" t="s">
        <v>336</v>
      </c>
      <c r="B11" s="1017"/>
    </row>
    <row r="12" spans="1:2" ht="108" customHeight="1" x14ac:dyDescent="0.15">
      <c r="A12" s="3379"/>
      <c r="B12" s="3380"/>
    </row>
    <row r="13" spans="1:2" ht="13.5" x14ac:dyDescent="0.15">
      <c r="A13" s="1016" t="s">
        <v>337</v>
      </c>
      <c r="B13" s="1017"/>
    </row>
    <row r="14" spans="1:2" ht="108" customHeight="1" x14ac:dyDescent="0.15">
      <c r="A14" s="3379"/>
      <c r="B14" s="3380"/>
    </row>
    <row r="15" spans="1:2" ht="13.5" x14ac:dyDescent="0.15">
      <c r="A15" s="1016" t="s">
        <v>338</v>
      </c>
      <c r="B15" s="1017"/>
    </row>
    <row r="16" spans="1:2" ht="108" customHeight="1" x14ac:dyDescent="0.15">
      <c r="A16" s="3379"/>
      <c r="B16" s="3380"/>
    </row>
    <row r="17" spans="1:2" ht="13.5" x14ac:dyDescent="0.15">
      <c r="A17" s="1018"/>
      <c r="B17" s="1019"/>
    </row>
  </sheetData>
  <mergeCells count="6">
    <mergeCell ref="A16:B16"/>
    <mergeCell ref="A3:B3"/>
    <mergeCell ref="A8:B8"/>
    <mergeCell ref="A10:B10"/>
    <mergeCell ref="A12:B12"/>
    <mergeCell ref="A14:B14"/>
  </mergeCells>
  <phoneticPr fontId="9"/>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EE3B2-C98F-4553-87A6-0F8A3B25D9B5}">
  <sheetPr>
    <tabColor theme="5"/>
    <pageSetUpPr fitToPage="1"/>
  </sheetPr>
  <dimension ref="A1:C18"/>
  <sheetViews>
    <sheetView view="pageBreakPreview" zoomScaleNormal="100" zoomScaleSheetLayoutView="100" workbookViewId="0">
      <selection activeCell="C25" sqref="C25"/>
    </sheetView>
  </sheetViews>
  <sheetFormatPr defaultColWidth="8.625" defaultRowHeight="19.5" customHeight="1" x14ac:dyDescent="0.15"/>
  <cols>
    <col min="1" max="1" width="4.625" style="999" customWidth="1"/>
    <col min="2" max="2" width="40.625" style="999" customWidth="1"/>
    <col min="3" max="3" width="50.625" style="999" customWidth="1"/>
    <col min="4" max="16384" width="8.625" style="999"/>
  </cols>
  <sheetData>
    <row r="1" spans="1:3" ht="18" customHeight="1" x14ac:dyDescent="0.2">
      <c r="A1" s="998" t="s">
        <v>1343</v>
      </c>
    </row>
    <row r="2" spans="1:3" ht="18" customHeight="1" x14ac:dyDescent="0.15"/>
    <row r="3" spans="1:3" ht="18" customHeight="1" x14ac:dyDescent="0.15">
      <c r="A3" s="3381" t="s">
        <v>1344</v>
      </c>
      <c r="B3" s="3381"/>
      <c r="C3" s="3381"/>
    </row>
    <row r="4" spans="1:3" ht="36" customHeight="1" x14ac:dyDescent="0.15">
      <c r="A4" s="1000"/>
      <c r="B4" s="1000"/>
      <c r="C4" s="1000"/>
    </row>
    <row r="5" spans="1:3" ht="18" customHeight="1" x14ac:dyDescent="0.15">
      <c r="B5" s="1001" t="s">
        <v>20</v>
      </c>
      <c r="C5" s="1002"/>
    </row>
    <row r="6" spans="1:3" ht="18" customHeight="1" x14ac:dyDescent="0.15">
      <c r="B6" s="1003" t="s">
        <v>1345</v>
      </c>
      <c r="C6" s="1002"/>
    </row>
    <row r="7" spans="1:3" ht="18" customHeight="1" x14ac:dyDescent="0.15"/>
    <row r="8" spans="1:3" ht="18" customHeight="1" x14ac:dyDescent="0.15">
      <c r="A8" s="1004"/>
      <c r="B8" s="1005"/>
      <c r="C8" s="1006"/>
    </row>
    <row r="9" spans="1:3" ht="18" customHeight="1" x14ac:dyDescent="0.15">
      <c r="A9" s="1007" t="s">
        <v>1346</v>
      </c>
      <c r="C9" s="1008"/>
    </row>
    <row r="10" spans="1:3" ht="72" customHeight="1" x14ac:dyDescent="0.15">
      <c r="A10" s="3384"/>
      <c r="B10" s="3385"/>
      <c r="C10" s="3386"/>
    </row>
    <row r="11" spans="1:3" ht="18" customHeight="1" x14ac:dyDescent="0.15">
      <c r="A11" s="1007" t="s">
        <v>339</v>
      </c>
      <c r="C11" s="1008"/>
    </row>
    <row r="12" spans="1:3" ht="198" customHeight="1" x14ac:dyDescent="0.15">
      <c r="A12" s="3384"/>
      <c r="B12" s="3385"/>
      <c r="C12" s="3386"/>
    </row>
    <row r="13" spans="1:3" ht="18" customHeight="1" x14ac:dyDescent="0.15">
      <c r="A13" s="1007" t="s">
        <v>340</v>
      </c>
      <c r="B13" s="1009"/>
      <c r="C13" s="1008"/>
    </row>
    <row r="14" spans="1:3" ht="18" customHeight="1" x14ac:dyDescent="0.15">
      <c r="A14" s="1007" t="s">
        <v>1347</v>
      </c>
      <c r="C14" s="1010" t="s">
        <v>1348</v>
      </c>
    </row>
    <row r="15" spans="1:3" ht="18" customHeight="1" x14ac:dyDescent="0.15">
      <c r="A15" s="1007" t="s">
        <v>1349</v>
      </c>
      <c r="C15" s="1008"/>
    </row>
    <row r="16" spans="1:3" ht="90" customHeight="1" x14ac:dyDescent="0.15">
      <c r="A16" s="3384"/>
      <c r="B16" s="3385"/>
      <c r="C16" s="3386"/>
    </row>
    <row r="17" spans="1:3" ht="18" customHeight="1" x14ac:dyDescent="0.15">
      <c r="A17" s="1007" t="s">
        <v>1350</v>
      </c>
      <c r="C17" s="1008"/>
    </row>
    <row r="18" spans="1:3" ht="90" customHeight="1" x14ac:dyDescent="0.15">
      <c r="A18" s="3384"/>
      <c r="B18" s="3385"/>
      <c r="C18" s="3386"/>
    </row>
  </sheetData>
  <mergeCells count="5">
    <mergeCell ref="A3:C3"/>
    <mergeCell ref="A10:C10"/>
    <mergeCell ref="A12:C12"/>
    <mergeCell ref="A16:C16"/>
    <mergeCell ref="A18:C18"/>
  </mergeCells>
  <phoneticPr fontId="9"/>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4">
    <tabColor theme="3" tint="0.59999389629810485"/>
  </sheetPr>
  <dimension ref="A1:I21"/>
  <sheetViews>
    <sheetView view="pageBreakPreview" zoomScaleNormal="100" zoomScaleSheetLayoutView="100" workbookViewId="0"/>
  </sheetViews>
  <sheetFormatPr defaultColWidth="9" defaultRowHeight="33.75" customHeight="1" x14ac:dyDescent="0.15"/>
  <cols>
    <col min="1" max="16384" width="9" style="22"/>
  </cols>
  <sheetData>
    <row r="1" spans="1:9" ht="33.75" customHeight="1" x14ac:dyDescent="0.15">
      <c r="A1" s="22" t="s">
        <v>341</v>
      </c>
    </row>
    <row r="2" spans="1:9" s="88" customFormat="1" ht="33.75" customHeight="1" x14ac:dyDescent="0.15">
      <c r="A2" s="3389" t="s">
        <v>342</v>
      </c>
      <c r="B2" s="3389"/>
      <c r="C2" s="3389"/>
      <c r="D2" s="3389"/>
      <c r="E2" s="3389"/>
      <c r="F2" s="3389"/>
      <c r="G2" s="3389"/>
      <c r="H2" s="3389"/>
      <c r="I2" s="3389"/>
    </row>
    <row r="3" spans="1:9" s="88" customFormat="1" ht="33.75" customHeight="1" x14ac:dyDescent="0.15"/>
    <row r="4" spans="1:9" s="88" customFormat="1" ht="33.75" customHeight="1" x14ac:dyDescent="0.15">
      <c r="E4" s="89" t="s">
        <v>343</v>
      </c>
      <c r="F4" s="89"/>
      <c r="G4" s="89"/>
      <c r="H4" s="89"/>
      <c r="I4" s="89"/>
    </row>
    <row r="5" spans="1:9" s="88" customFormat="1" ht="33.75" customHeight="1" x14ac:dyDescent="0.15">
      <c r="E5" s="90" t="s">
        <v>0</v>
      </c>
      <c r="F5" s="90"/>
      <c r="G5" s="90"/>
      <c r="H5" s="90"/>
      <c r="I5" s="90"/>
    </row>
    <row r="6" spans="1:9" s="88" customFormat="1" ht="33.75" customHeight="1" x14ac:dyDescent="0.15">
      <c r="E6" s="91"/>
      <c r="F6" s="91"/>
      <c r="G6" s="91"/>
      <c r="H6" s="91"/>
      <c r="I6" s="91"/>
    </row>
    <row r="7" spans="1:9" s="88" customFormat="1" ht="33.75" customHeight="1" thickBot="1" x14ac:dyDescent="0.2">
      <c r="A7" s="88" t="s">
        <v>344</v>
      </c>
    </row>
    <row r="8" spans="1:9" s="88" customFormat="1" ht="33.75" customHeight="1" x14ac:dyDescent="0.15">
      <c r="A8" s="92"/>
      <c r="B8" s="3390" t="s">
        <v>345</v>
      </c>
      <c r="C8" s="3391"/>
      <c r="D8" s="93"/>
      <c r="E8" s="93"/>
      <c r="F8" s="93"/>
      <c r="G8" s="93"/>
      <c r="H8" s="93"/>
      <c r="I8" s="94"/>
    </row>
    <row r="9" spans="1:9" s="88" customFormat="1" ht="33.75" customHeight="1" x14ac:dyDescent="0.15">
      <c r="A9" s="95">
        <v>1</v>
      </c>
      <c r="B9" s="3387" t="s">
        <v>0</v>
      </c>
      <c r="C9" s="3388"/>
      <c r="D9" s="96"/>
      <c r="E9" s="96"/>
      <c r="F9" s="96"/>
      <c r="G9" s="96"/>
      <c r="H9" s="96"/>
      <c r="I9" s="97"/>
    </row>
    <row r="10" spans="1:9" s="88" customFormat="1" ht="33.75" customHeight="1" thickBot="1" x14ac:dyDescent="0.2">
      <c r="A10" s="98"/>
      <c r="B10" s="3392" t="s">
        <v>346</v>
      </c>
      <c r="C10" s="3393"/>
      <c r="D10" s="99"/>
      <c r="E10" s="99"/>
      <c r="F10" s="99"/>
      <c r="G10" s="99"/>
      <c r="H10" s="99"/>
      <c r="I10" s="100"/>
    </row>
    <row r="11" spans="1:9" s="88" customFormat="1" ht="33.75" customHeight="1" x14ac:dyDescent="0.15">
      <c r="A11" s="92"/>
      <c r="B11" s="3390" t="s">
        <v>345</v>
      </c>
      <c r="C11" s="3391"/>
      <c r="D11" s="93"/>
      <c r="E11" s="93"/>
      <c r="F11" s="93"/>
      <c r="G11" s="93"/>
      <c r="H11" s="93"/>
      <c r="I11" s="94"/>
    </row>
    <row r="12" spans="1:9" s="88" customFormat="1" ht="33.75" customHeight="1" x14ac:dyDescent="0.15">
      <c r="A12" s="95">
        <v>2</v>
      </c>
      <c r="B12" s="3387" t="s">
        <v>0</v>
      </c>
      <c r="C12" s="3388"/>
      <c r="D12" s="96"/>
      <c r="E12" s="96"/>
      <c r="F12" s="96"/>
      <c r="G12" s="96"/>
      <c r="H12" s="96"/>
      <c r="I12" s="97"/>
    </row>
    <row r="13" spans="1:9" s="88" customFormat="1" ht="33.75" customHeight="1" thickBot="1" x14ac:dyDescent="0.2">
      <c r="A13" s="98"/>
      <c r="B13" s="3392" t="s">
        <v>346</v>
      </c>
      <c r="C13" s="3393"/>
      <c r="D13" s="99"/>
      <c r="E13" s="99"/>
      <c r="F13" s="99"/>
      <c r="G13" s="99"/>
      <c r="H13" s="99"/>
      <c r="I13" s="100"/>
    </row>
    <row r="14" spans="1:9" s="88" customFormat="1" ht="33.75" customHeight="1" x14ac:dyDescent="0.15">
      <c r="A14" s="101"/>
      <c r="B14" s="102"/>
      <c r="C14" s="102"/>
    </row>
    <row r="15" spans="1:9" s="88" customFormat="1" ht="33.75" customHeight="1" thickBot="1" x14ac:dyDescent="0.2">
      <c r="A15" s="88" t="s">
        <v>347</v>
      </c>
    </row>
    <row r="16" spans="1:9" s="88" customFormat="1" ht="33.75" customHeight="1" x14ac:dyDescent="0.15">
      <c r="A16" s="92"/>
      <c r="B16" s="3390" t="s">
        <v>348</v>
      </c>
      <c r="C16" s="3391"/>
      <c r="D16" s="93"/>
      <c r="E16" s="93"/>
      <c r="F16" s="93"/>
      <c r="G16" s="93"/>
      <c r="H16" s="93"/>
      <c r="I16" s="94"/>
    </row>
    <row r="17" spans="1:9" s="88" customFormat="1" ht="33.75" customHeight="1" x14ac:dyDescent="0.15">
      <c r="A17" s="95">
        <v>1</v>
      </c>
      <c r="B17" s="3387" t="s">
        <v>0</v>
      </c>
      <c r="C17" s="3388"/>
      <c r="D17" s="96"/>
      <c r="E17" s="96"/>
      <c r="F17" s="96"/>
      <c r="G17" s="96"/>
      <c r="H17" s="96"/>
      <c r="I17" s="97"/>
    </row>
    <row r="18" spans="1:9" s="88" customFormat="1" ht="33.75" customHeight="1" thickBot="1" x14ac:dyDescent="0.2">
      <c r="A18" s="98"/>
      <c r="B18" s="3392" t="s">
        <v>346</v>
      </c>
      <c r="C18" s="3393"/>
      <c r="D18" s="99"/>
      <c r="E18" s="99"/>
      <c r="F18" s="99"/>
      <c r="G18" s="99"/>
      <c r="H18" s="99"/>
      <c r="I18" s="100"/>
    </row>
    <row r="19" spans="1:9" s="88" customFormat="1" ht="33.75" customHeight="1" x14ac:dyDescent="0.15">
      <c r="A19" s="92"/>
      <c r="B19" s="3390" t="s">
        <v>348</v>
      </c>
      <c r="C19" s="3391"/>
      <c r="D19" s="93"/>
      <c r="E19" s="93"/>
      <c r="F19" s="93"/>
      <c r="G19" s="93"/>
      <c r="H19" s="93"/>
      <c r="I19" s="94"/>
    </row>
    <row r="20" spans="1:9" s="88" customFormat="1" ht="33.75" customHeight="1" x14ac:dyDescent="0.15">
      <c r="A20" s="95">
        <v>2</v>
      </c>
      <c r="B20" s="3387" t="s">
        <v>0</v>
      </c>
      <c r="C20" s="3388"/>
      <c r="D20" s="96"/>
      <c r="E20" s="96"/>
      <c r="F20" s="96"/>
      <c r="G20" s="96"/>
      <c r="H20" s="96"/>
      <c r="I20" s="97"/>
    </row>
    <row r="21" spans="1:9" s="88" customFormat="1" ht="33.75" customHeight="1" thickBot="1" x14ac:dyDescent="0.2">
      <c r="A21" s="98"/>
      <c r="B21" s="3392" t="s">
        <v>346</v>
      </c>
      <c r="C21" s="3393"/>
      <c r="D21" s="99"/>
      <c r="E21" s="99"/>
      <c r="F21" s="99"/>
      <c r="G21" s="99"/>
      <c r="H21" s="99"/>
      <c r="I21" s="100"/>
    </row>
  </sheetData>
  <mergeCells count="13">
    <mergeCell ref="B21:C21"/>
    <mergeCell ref="B13:C13"/>
    <mergeCell ref="B16:C16"/>
    <mergeCell ref="B17:C17"/>
    <mergeCell ref="B18:C18"/>
    <mergeCell ref="B19:C19"/>
    <mergeCell ref="B20:C20"/>
    <mergeCell ref="B12:C12"/>
    <mergeCell ref="A2:I2"/>
    <mergeCell ref="B8:C8"/>
    <mergeCell ref="B9:C9"/>
    <mergeCell ref="B10:C10"/>
    <mergeCell ref="B11:C11"/>
  </mergeCells>
  <phoneticPr fontId="9"/>
  <pageMargins left="0.98425196850393704" right="0.59055118110236227" top="0.98425196850393704" bottom="0.98425196850393704" header="0.51181102362204722" footer="0.51181102362204722"/>
  <pageSetup paperSize="9" orientation="portrait" horizontalDpi="4294967293" verticalDpi="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E504-7CFD-4002-B8F6-43C129DBF14E}">
  <sheetPr>
    <pageSetUpPr fitToPage="1"/>
  </sheetPr>
  <dimension ref="A1:M23"/>
  <sheetViews>
    <sheetView view="pageBreakPreview" topLeftCell="A2" zoomScale="130" zoomScaleNormal="150" zoomScaleSheetLayoutView="130" workbookViewId="0">
      <selection activeCell="H14" sqref="H14"/>
    </sheetView>
  </sheetViews>
  <sheetFormatPr defaultColWidth="6.625" defaultRowHeight="12.75" x14ac:dyDescent="0.15"/>
  <cols>
    <col min="1" max="1" width="4.75" style="1021" customWidth="1"/>
    <col min="2" max="3" width="11.125" style="1021" customWidth="1"/>
    <col min="4" max="5" width="9.625" style="1021" customWidth="1"/>
    <col min="6" max="6" width="13.375" style="1021" customWidth="1"/>
    <col min="7" max="12" width="4" style="1021" customWidth="1"/>
    <col min="13" max="13" width="1.875" style="1021" customWidth="1"/>
    <col min="14" max="16384" width="6.625" style="1021"/>
  </cols>
  <sheetData>
    <row r="1" spans="1:13" ht="20.100000000000001" customHeight="1" x14ac:dyDescent="0.15">
      <c r="A1" s="1020" t="s">
        <v>1354</v>
      </c>
    </row>
    <row r="2" spans="1:13" ht="20.100000000000001" customHeight="1" x14ac:dyDescent="0.15">
      <c r="A2" s="3403" t="s">
        <v>1355</v>
      </c>
      <c r="B2" s="3403"/>
      <c r="C2" s="3403"/>
      <c r="D2" s="3403"/>
      <c r="E2" s="3403"/>
      <c r="F2" s="3403"/>
      <c r="G2" s="3403"/>
      <c r="H2" s="3403"/>
      <c r="I2" s="3403"/>
      <c r="J2" s="3403"/>
      <c r="K2" s="3403"/>
      <c r="L2" s="3403"/>
      <c r="M2" s="3403"/>
    </row>
    <row r="3" spans="1:13" ht="20.100000000000001" customHeight="1" x14ac:dyDescent="0.15">
      <c r="A3" s="1022"/>
      <c r="B3" s="1022"/>
      <c r="C3" s="1022"/>
      <c r="D3" s="1022"/>
      <c r="E3" s="1022"/>
      <c r="F3" s="1022"/>
      <c r="G3" s="1022"/>
      <c r="H3" s="1022"/>
      <c r="I3" s="1022"/>
      <c r="J3" s="1022"/>
      <c r="K3" s="1022"/>
      <c r="L3" s="1022"/>
    </row>
    <row r="4" spans="1:13" ht="20.100000000000001" customHeight="1" x14ac:dyDescent="0.15">
      <c r="A4" s="1023"/>
      <c r="B4" s="1023"/>
      <c r="C4" s="1023"/>
      <c r="D4" s="1023"/>
      <c r="E4" s="1023"/>
      <c r="F4" s="1023"/>
      <c r="G4" s="1024"/>
      <c r="H4" s="1025" t="s">
        <v>405</v>
      </c>
      <c r="I4" s="1025"/>
      <c r="J4" s="1025" t="s">
        <v>325</v>
      </c>
      <c r="K4" s="1025"/>
      <c r="L4" s="1025" t="s">
        <v>331</v>
      </c>
    </row>
    <row r="5" spans="1:13" ht="20.100000000000001" customHeight="1" x14ac:dyDescent="0.15">
      <c r="A5" s="3404" t="s">
        <v>1356</v>
      </c>
      <c r="B5" s="3404"/>
      <c r="C5" s="1023" t="s">
        <v>1357</v>
      </c>
      <c r="D5" s="1023"/>
      <c r="E5" s="1023"/>
      <c r="F5" s="1023"/>
      <c r="G5" s="1023"/>
      <c r="H5" s="1023"/>
      <c r="I5" s="1023"/>
      <c r="J5" s="1023"/>
      <c r="K5" s="1023"/>
      <c r="L5" s="1023"/>
    </row>
    <row r="6" spans="1:13" ht="20.100000000000001" customHeight="1" x14ac:dyDescent="0.15">
      <c r="A6" s="1020"/>
      <c r="B6" s="1020"/>
      <c r="C6" s="1020"/>
      <c r="D6" s="1020"/>
      <c r="E6" s="1020"/>
      <c r="F6" s="1020"/>
      <c r="G6" s="1020"/>
      <c r="H6" s="1020"/>
      <c r="I6" s="1020"/>
      <c r="J6" s="1020"/>
      <c r="K6" s="1020"/>
      <c r="L6" s="1020"/>
    </row>
    <row r="7" spans="1:13" s="1027" customFormat="1" ht="20.100000000000001" customHeight="1" x14ac:dyDescent="0.15">
      <c r="A7" s="3405" t="s">
        <v>1358</v>
      </c>
      <c r="B7" s="3405"/>
      <c r="C7" s="3405"/>
      <c r="D7" s="1026" t="s">
        <v>1359</v>
      </c>
      <c r="E7" s="3406"/>
      <c r="F7" s="3406"/>
      <c r="G7" s="3406"/>
      <c r="H7" s="3406"/>
      <c r="I7" s="3406"/>
      <c r="J7" s="3406"/>
      <c r="K7" s="3406"/>
      <c r="L7" s="3406"/>
    </row>
    <row r="8" spans="1:13" ht="20.100000000000001" customHeight="1" x14ac:dyDescent="0.15">
      <c r="A8" s="1028"/>
      <c r="B8" s="1028"/>
      <c r="C8" s="1028"/>
      <c r="D8" s="1029"/>
      <c r="E8" s="3407"/>
      <c r="F8" s="3407"/>
      <c r="G8" s="3407"/>
      <c r="H8" s="3407"/>
      <c r="I8" s="3407"/>
      <c r="J8" s="3407"/>
      <c r="K8" s="3407"/>
      <c r="L8" s="3407"/>
    </row>
    <row r="9" spans="1:13" ht="20.100000000000001" customHeight="1" x14ac:dyDescent="0.15">
      <c r="A9" s="1028"/>
      <c r="B9" s="1028"/>
      <c r="C9" s="1028"/>
      <c r="D9" s="3408" t="s">
        <v>1360</v>
      </c>
      <c r="E9" s="3408"/>
      <c r="F9" s="3409"/>
      <c r="G9" s="3409"/>
      <c r="H9" s="3409"/>
      <c r="I9" s="3409"/>
      <c r="J9" s="3409"/>
      <c r="K9" s="3409"/>
      <c r="L9" s="3409"/>
    </row>
    <row r="10" spans="1:13" ht="20.100000000000001" customHeight="1" x14ac:dyDescent="0.15">
      <c r="D10" s="3411"/>
      <c r="E10" s="3411"/>
      <c r="F10" s="3410"/>
      <c r="G10" s="3410"/>
      <c r="H10" s="3410"/>
      <c r="I10" s="3410"/>
      <c r="J10" s="3410"/>
      <c r="K10" s="3410"/>
      <c r="L10" s="3410"/>
    </row>
    <row r="11" spans="1:13" ht="20.100000000000001" customHeight="1" x14ac:dyDescent="0.15">
      <c r="A11" s="3398"/>
      <c r="B11" s="3398"/>
      <c r="C11" s="3398"/>
      <c r="D11" s="3398"/>
      <c r="E11" s="3398"/>
      <c r="F11" s="3398"/>
      <c r="G11" s="3398"/>
      <c r="H11" s="3398"/>
      <c r="I11" s="3398"/>
      <c r="J11" s="3398"/>
      <c r="K11" s="3398"/>
      <c r="L11" s="3398"/>
    </row>
    <row r="12" spans="1:13" ht="20.100000000000001" customHeight="1" x14ac:dyDescent="0.15">
      <c r="A12" s="1030"/>
      <c r="B12" s="1030"/>
      <c r="C12" s="1030"/>
      <c r="D12" s="1030"/>
      <c r="E12" s="1030"/>
      <c r="F12" s="1030"/>
      <c r="G12" s="1030"/>
      <c r="H12" s="1030"/>
      <c r="I12" s="1030"/>
      <c r="J12" s="1030"/>
      <c r="K12" s="1030"/>
      <c r="L12" s="1030"/>
    </row>
    <row r="13" spans="1:13" s="1033" customFormat="1" ht="20.100000000000001" customHeight="1" x14ac:dyDescent="0.15">
      <c r="A13" s="1031" t="s">
        <v>1361</v>
      </c>
      <c r="B13" s="1032"/>
      <c r="C13" s="1032"/>
      <c r="D13" s="1032"/>
      <c r="E13" s="1032"/>
      <c r="F13" s="1032"/>
      <c r="G13" s="1032"/>
      <c r="H13" s="1032"/>
      <c r="I13" s="1032"/>
      <c r="J13" s="1032"/>
      <c r="K13" s="1032"/>
      <c r="L13" s="1032"/>
    </row>
    <row r="14" spans="1:13" ht="20.100000000000001" customHeight="1" x14ac:dyDescent="0.15"/>
    <row r="15" spans="1:13" ht="30" customHeight="1" x14ac:dyDescent="0.15">
      <c r="B15" s="1034"/>
      <c r="C15" s="3399" t="s">
        <v>1362</v>
      </c>
      <c r="D15" s="3400"/>
      <c r="E15" s="3400"/>
      <c r="F15" s="3400"/>
      <c r="G15" s="3400"/>
      <c r="H15" s="3400"/>
      <c r="I15" s="3401"/>
    </row>
    <row r="16" spans="1:13" ht="30" customHeight="1" x14ac:dyDescent="0.15">
      <c r="B16" s="1034"/>
      <c r="C16" s="3402" t="s">
        <v>1363</v>
      </c>
      <c r="D16" s="3402"/>
      <c r="E16" s="3402"/>
      <c r="F16" s="3402"/>
      <c r="G16" s="3402"/>
      <c r="H16" s="3402"/>
      <c r="I16" s="3402"/>
    </row>
    <row r="17" spans="2:9" ht="30" customHeight="1" x14ac:dyDescent="0.15">
      <c r="B17" s="1034"/>
      <c r="C17" s="3402" t="s">
        <v>1364</v>
      </c>
      <c r="D17" s="3402"/>
      <c r="E17" s="3402"/>
      <c r="F17" s="3402"/>
      <c r="G17" s="3402"/>
      <c r="H17" s="3402"/>
      <c r="I17" s="3402"/>
    </row>
    <row r="18" spans="2:9" ht="30" customHeight="1" x14ac:dyDescent="0.15">
      <c r="B18" s="1034"/>
      <c r="C18" s="3402" t="s">
        <v>1365</v>
      </c>
      <c r="D18" s="3402"/>
      <c r="E18" s="3402"/>
      <c r="F18" s="3402"/>
      <c r="G18" s="3402"/>
      <c r="H18" s="3402"/>
      <c r="I18" s="3402"/>
    </row>
    <row r="19" spans="2:9" s="1036" customFormat="1" ht="30" customHeight="1" x14ac:dyDescent="0.15">
      <c r="B19" s="1035"/>
      <c r="C19" s="3394" t="s">
        <v>1366</v>
      </c>
      <c r="D19" s="3395"/>
      <c r="E19" s="3395"/>
      <c r="F19" s="3395"/>
      <c r="G19" s="3395"/>
      <c r="H19" s="3395"/>
      <c r="I19" s="3396"/>
    </row>
    <row r="20" spans="2:9" s="1036" customFormat="1" ht="30" customHeight="1" x14ac:dyDescent="0.15">
      <c r="B20" s="1035"/>
      <c r="C20" s="3394" t="s">
        <v>1367</v>
      </c>
      <c r="D20" s="3395"/>
      <c r="E20" s="3395"/>
      <c r="F20" s="3395"/>
      <c r="G20" s="3395"/>
      <c r="H20" s="3395"/>
      <c r="I20" s="3396"/>
    </row>
    <row r="21" spans="2:9" s="1036" customFormat="1" ht="30" customHeight="1" x14ac:dyDescent="0.15">
      <c r="B21" s="1035"/>
      <c r="C21" s="3397" t="s">
        <v>1368</v>
      </c>
      <c r="D21" s="3397"/>
      <c r="E21" s="3397"/>
      <c r="F21" s="3397"/>
      <c r="G21" s="3397"/>
      <c r="H21" s="3397"/>
      <c r="I21" s="3397"/>
    </row>
    <row r="22" spans="2:9" s="1037" customFormat="1" ht="30" customHeight="1" x14ac:dyDescent="0.15">
      <c r="B22" s="1037" t="s">
        <v>1369</v>
      </c>
    </row>
    <row r="23" spans="2:9" ht="30" customHeight="1" x14ac:dyDescent="0.15"/>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9"/>
  <dataValidations count="1">
    <dataValidation type="list" allowBlank="1" showInputMessage="1" showErrorMessage="1" sqref="B15:B21" xr:uid="{1D1D9A1C-E93F-4F5F-810D-B58A16F58A13}">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24910-3821-4D29-9589-D3A217F361F6}">
  <dimension ref="A1:BF62"/>
  <sheetViews>
    <sheetView topLeftCell="B19" workbookViewId="0">
      <selection activeCell="U40" sqref="U40"/>
    </sheetView>
  </sheetViews>
  <sheetFormatPr defaultRowHeight="13.5" x14ac:dyDescent="0.15"/>
  <cols>
    <col min="1" max="1" width="9" style="997" hidden="1" customWidth="1"/>
    <col min="2" max="2" width="7.875" style="997" customWidth="1"/>
    <col min="3" max="3" width="1.125" style="997" customWidth="1"/>
    <col min="4" max="4" width="6.375" style="997" customWidth="1"/>
    <col min="5" max="5" width="0.125" style="997" customWidth="1"/>
    <col min="6" max="10" width="9" style="997" hidden="1" customWidth="1"/>
    <col min="11" max="11" width="9" style="997"/>
    <col min="12" max="12" width="5.375" style="997" customWidth="1"/>
    <col min="13" max="14" width="9" style="997" hidden="1" customWidth="1"/>
    <col min="15" max="15" width="9" style="997"/>
    <col min="16" max="16" width="6" style="997" customWidth="1"/>
    <col min="17" max="20" width="9" style="997" hidden="1" customWidth="1"/>
    <col min="21" max="21" width="9" style="997"/>
    <col min="22" max="22" width="8.75" style="997" customWidth="1"/>
    <col min="23" max="26" width="9" style="997" hidden="1" customWidth="1"/>
    <col min="27" max="28" width="9" style="997"/>
    <col min="29" max="29" width="5.375" style="997" customWidth="1"/>
    <col min="30" max="30" width="9" style="997" hidden="1" customWidth="1"/>
    <col min="31" max="31" width="4.125" style="997" customWidth="1"/>
    <col min="32" max="35" width="9" style="997"/>
    <col min="36" max="36" width="1.375" style="997" customWidth="1"/>
    <col min="37" max="37" width="9" style="997" hidden="1" customWidth="1"/>
    <col min="38" max="47" width="9" style="997"/>
    <col min="48" max="48" width="4.25" style="997" customWidth="1"/>
    <col min="49" max="49" width="6.875" style="997" hidden="1" customWidth="1"/>
    <col min="50" max="52" width="9" style="997" hidden="1" customWidth="1"/>
    <col min="53" max="53" width="9" style="997"/>
    <col min="54" max="54" width="2.375" style="997" customWidth="1"/>
    <col min="55" max="56" width="9" style="997" hidden="1" customWidth="1"/>
    <col min="57" max="57" width="6.25" style="997" customWidth="1"/>
    <col min="58" max="16384" width="9" style="997"/>
  </cols>
  <sheetData>
    <row r="1" spans="1:58" x14ac:dyDescent="0.15">
      <c r="A1" s="673" t="s">
        <v>1083</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c r="BC1" s="673"/>
      <c r="BD1" s="673"/>
      <c r="BE1" s="673"/>
    </row>
    <row r="2" spans="1:58" x14ac:dyDescent="0.15">
      <c r="A2" s="673"/>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row>
    <row r="3" spans="1:58" ht="21" x14ac:dyDescent="0.15">
      <c r="A3" s="1722" t="s">
        <v>1084</v>
      </c>
      <c r="B3" s="1722"/>
      <c r="C3" s="1722"/>
      <c r="D3" s="1722"/>
      <c r="E3" s="1722"/>
      <c r="F3" s="1722"/>
      <c r="G3" s="1722"/>
      <c r="H3" s="1722"/>
      <c r="I3" s="1722"/>
      <c r="J3" s="1722"/>
      <c r="K3" s="1722"/>
      <c r="L3" s="1722"/>
      <c r="M3" s="1722"/>
      <c r="N3" s="1722"/>
      <c r="O3" s="1722"/>
      <c r="P3" s="1722"/>
      <c r="Q3" s="1722"/>
      <c r="R3" s="1722"/>
      <c r="S3" s="1722"/>
      <c r="T3" s="1722"/>
      <c r="U3" s="1722"/>
      <c r="V3" s="1722"/>
      <c r="W3" s="1722"/>
      <c r="X3" s="1722"/>
      <c r="Y3" s="1722"/>
      <c r="Z3" s="1722"/>
      <c r="AA3" s="1722"/>
      <c r="AB3" s="1722"/>
      <c r="AC3" s="1722"/>
      <c r="AD3" s="1722"/>
      <c r="AE3" s="1722"/>
      <c r="AF3" s="1722"/>
      <c r="AG3" s="1722"/>
      <c r="AH3" s="1722"/>
      <c r="AI3" s="1722"/>
      <c r="AJ3" s="1722"/>
      <c r="AK3" s="1722"/>
      <c r="AL3" s="1722"/>
      <c r="AM3" s="1722"/>
      <c r="AN3" s="1722"/>
      <c r="AO3" s="1722"/>
      <c r="AP3" s="1722"/>
      <c r="AQ3" s="1722"/>
      <c r="AR3" s="1722"/>
      <c r="AS3" s="1722"/>
      <c r="AT3" s="1722"/>
      <c r="AU3" s="1722"/>
      <c r="AV3" s="1722"/>
      <c r="AW3" s="1722"/>
      <c r="AX3" s="1722"/>
      <c r="AY3" s="1722"/>
      <c r="AZ3" s="1722"/>
      <c r="BA3" s="1722"/>
      <c r="BB3" s="1722"/>
      <c r="BC3" s="1722"/>
      <c r="BD3" s="1722"/>
      <c r="BE3" s="1722"/>
    </row>
    <row r="4" spans="1:58" ht="14.25" thickBot="1" x14ac:dyDescent="0.2">
      <c r="A4" s="675"/>
      <c r="B4" s="675"/>
      <c r="C4" s="675"/>
      <c r="D4" s="675"/>
      <c r="E4" s="675"/>
      <c r="F4" s="675"/>
      <c r="G4" s="675"/>
      <c r="H4" s="675"/>
      <c r="I4" s="675"/>
      <c r="J4" s="675"/>
      <c r="K4" s="675"/>
      <c r="L4" s="675"/>
      <c r="M4" s="675"/>
      <c r="N4" s="675"/>
      <c r="O4" s="675"/>
      <c r="P4" s="675"/>
      <c r="Q4" s="675"/>
      <c r="R4" s="675"/>
      <c r="S4" s="675"/>
      <c r="T4" s="675"/>
      <c r="U4" s="675"/>
      <c r="V4" s="675"/>
      <c r="W4" s="675"/>
      <c r="X4" s="675"/>
      <c r="Y4" s="675"/>
      <c r="Z4" s="675"/>
      <c r="AA4" s="675"/>
      <c r="AB4" s="675"/>
      <c r="AC4" s="675"/>
      <c r="AD4" s="675"/>
      <c r="AE4" s="675"/>
      <c r="AF4" s="675"/>
      <c r="AG4" s="675"/>
      <c r="AH4" s="675"/>
      <c r="AI4" s="675"/>
      <c r="AJ4" s="675"/>
      <c r="AK4" s="675"/>
      <c r="AL4" s="675"/>
      <c r="AM4" s="675"/>
      <c r="AN4" s="675"/>
      <c r="AO4" s="675"/>
      <c r="AP4" s="675"/>
      <c r="AQ4" s="675"/>
      <c r="AR4" s="675"/>
      <c r="AS4" s="675"/>
      <c r="AT4" s="675"/>
      <c r="AU4" s="675"/>
      <c r="AV4" s="675"/>
      <c r="AW4" s="675"/>
      <c r="AX4" s="675"/>
      <c r="AY4" s="675"/>
      <c r="AZ4" s="675"/>
      <c r="BA4" s="675"/>
      <c r="BB4" s="675"/>
      <c r="BC4" s="675"/>
      <c r="BD4" s="675"/>
      <c r="BE4" s="675"/>
    </row>
    <row r="5" spans="1:58" ht="14.25" thickBot="1" x14ac:dyDescent="0.2">
      <c r="A5" s="1723" t="s">
        <v>50</v>
      </c>
      <c r="B5" s="1724"/>
      <c r="C5" s="1724"/>
      <c r="D5" s="1724"/>
      <c r="E5" s="1724"/>
      <c r="F5" s="1724"/>
      <c r="G5" s="1724"/>
      <c r="H5" s="1724"/>
      <c r="I5" s="1724"/>
      <c r="J5" s="1725"/>
      <c r="K5" s="1729" t="s">
        <v>1085</v>
      </c>
      <c r="L5" s="1724"/>
      <c r="M5" s="1724"/>
      <c r="N5" s="1725"/>
      <c r="O5" s="1729" t="s">
        <v>1086</v>
      </c>
      <c r="P5" s="1724"/>
      <c r="Q5" s="1724"/>
      <c r="R5" s="1724"/>
      <c r="S5" s="1724"/>
      <c r="T5" s="1725"/>
      <c r="U5" s="1731" t="s">
        <v>1087</v>
      </c>
      <c r="V5" s="1732"/>
      <c r="W5" s="1732"/>
      <c r="X5" s="1732"/>
      <c r="Y5" s="1732"/>
      <c r="Z5" s="1733"/>
      <c r="AA5" s="1731" t="s">
        <v>1088</v>
      </c>
      <c r="AB5" s="1724"/>
      <c r="AC5" s="1724"/>
      <c r="AD5" s="1724"/>
      <c r="AE5" s="1724"/>
      <c r="AF5" s="1737" t="s">
        <v>51</v>
      </c>
      <c r="AG5" s="1738"/>
      <c r="AH5" s="1738"/>
      <c r="AI5" s="1738"/>
      <c r="AJ5" s="1738"/>
      <c r="AK5" s="1738"/>
      <c r="AL5" s="1738"/>
      <c r="AM5" s="1738"/>
      <c r="AN5" s="1738"/>
      <c r="AO5" s="1738"/>
      <c r="AP5" s="1738"/>
      <c r="AQ5" s="1738"/>
      <c r="AR5" s="1738"/>
      <c r="AS5" s="1738"/>
      <c r="AT5" s="1738"/>
      <c r="AU5" s="1738"/>
      <c r="AV5" s="1738"/>
      <c r="AW5" s="1738"/>
      <c r="AX5" s="1738"/>
      <c r="AY5" s="1738"/>
      <c r="AZ5" s="1738"/>
      <c r="BA5" s="676"/>
      <c r="BB5" s="676"/>
      <c r="BC5" s="676"/>
      <c r="BD5" s="676"/>
      <c r="BE5" s="677"/>
    </row>
    <row r="6" spans="1:58" ht="15" thickTop="1" thickBot="1" x14ac:dyDescent="0.2">
      <c r="A6" s="1726"/>
      <c r="B6" s="1727"/>
      <c r="C6" s="1727"/>
      <c r="D6" s="1727"/>
      <c r="E6" s="1727"/>
      <c r="F6" s="1727"/>
      <c r="G6" s="1727"/>
      <c r="H6" s="1727"/>
      <c r="I6" s="1727"/>
      <c r="J6" s="1728"/>
      <c r="K6" s="1730"/>
      <c r="L6" s="1727"/>
      <c r="M6" s="1727"/>
      <c r="N6" s="1728"/>
      <c r="O6" s="1730"/>
      <c r="P6" s="1727"/>
      <c r="Q6" s="1727"/>
      <c r="R6" s="1727"/>
      <c r="S6" s="1727"/>
      <c r="T6" s="1728"/>
      <c r="U6" s="1734"/>
      <c r="V6" s="1735"/>
      <c r="W6" s="1735"/>
      <c r="X6" s="1735"/>
      <c r="Y6" s="1735"/>
      <c r="Z6" s="1736"/>
      <c r="AA6" s="1730"/>
      <c r="AB6" s="1727"/>
      <c r="AC6" s="1727"/>
      <c r="AD6" s="1727"/>
      <c r="AE6" s="1727"/>
      <c r="AF6" s="1739"/>
      <c r="AG6" s="1740"/>
      <c r="AH6" s="1740"/>
      <c r="AI6" s="1740"/>
      <c r="AJ6" s="1740"/>
      <c r="AK6" s="1740"/>
      <c r="AL6" s="1740"/>
      <c r="AM6" s="1740"/>
      <c r="AN6" s="1740"/>
      <c r="AO6" s="1740"/>
      <c r="AP6" s="1740"/>
      <c r="AQ6" s="1740"/>
      <c r="AR6" s="1740"/>
      <c r="AS6" s="1740"/>
      <c r="AT6" s="1740"/>
      <c r="AU6" s="1740"/>
      <c r="AV6" s="1740"/>
      <c r="AW6" s="1740"/>
      <c r="AX6" s="1740"/>
      <c r="AY6" s="1740"/>
      <c r="AZ6" s="1740"/>
      <c r="BA6" s="1741" t="s">
        <v>52</v>
      </c>
      <c r="BB6" s="1742"/>
      <c r="BC6" s="1742"/>
      <c r="BD6" s="1742"/>
      <c r="BE6" s="1743"/>
    </row>
    <row r="7" spans="1:58" ht="45.75" customHeight="1" thickTop="1" thickBot="1" x14ac:dyDescent="0.2">
      <c r="A7" s="1710" t="s">
        <v>1089</v>
      </c>
      <c r="B7" s="1711"/>
      <c r="C7" s="1711"/>
      <c r="D7" s="1711"/>
      <c r="E7" s="1711"/>
      <c r="F7" s="1711"/>
      <c r="G7" s="1711"/>
      <c r="H7" s="1711"/>
      <c r="I7" s="1711"/>
      <c r="J7" s="1712"/>
      <c r="K7" s="1713"/>
      <c r="L7" s="1714"/>
      <c r="M7" s="1714"/>
      <c r="N7" s="1715"/>
      <c r="O7" s="1713"/>
      <c r="P7" s="1714"/>
      <c r="Q7" s="1714"/>
      <c r="R7" s="1714"/>
      <c r="S7" s="1714"/>
      <c r="T7" s="1715"/>
      <c r="U7" s="1716"/>
      <c r="V7" s="1717"/>
      <c r="W7" s="1717"/>
      <c r="X7" s="1717"/>
      <c r="Y7" s="1717"/>
      <c r="Z7" s="1718"/>
      <c r="AA7" s="1713"/>
      <c r="AB7" s="1714"/>
      <c r="AC7" s="1714"/>
      <c r="AD7" s="1714"/>
      <c r="AE7" s="1714"/>
      <c r="AF7" s="1719" t="s">
        <v>1090</v>
      </c>
      <c r="AG7" s="1720"/>
      <c r="AH7" s="1720"/>
      <c r="AI7" s="1720"/>
      <c r="AJ7" s="1720"/>
      <c r="AK7" s="1721"/>
      <c r="AL7" s="1744" t="s">
        <v>1091</v>
      </c>
      <c r="AM7" s="1745"/>
      <c r="AN7" s="1745"/>
      <c r="AO7" s="1745"/>
      <c r="AP7" s="1745"/>
      <c r="AQ7" s="1745"/>
      <c r="AR7" s="1745"/>
      <c r="AS7" s="1745"/>
      <c r="AT7" s="1745"/>
      <c r="AU7" s="1745"/>
      <c r="AV7" s="1745"/>
      <c r="AW7" s="1745"/>
      <c r="AX7" s="1745"/>
      <c r="AY7" s="1745"/>
      <c r="AZ7" s="1746"/>
      <c r="BA7" s="1747"/>
      <c r="BB7" s="1748"/>
      <c r="BC7" s="1748"/>
      <c r="BD7" s="1748"/>
      <c r="BE7" s="1749"/>
    </row>
    <row r="8" spans="1:58" s="674" customFormat="1" ht="21.95" customHeight="1" x14ac:dyDescent="0.15">
      <c r="A8" s="1250"/>
      <c r="B8" s="1671" t="s">
        <v>5</v>
      </c>
      <c r="C8" s="1672"/>
      <c r="D8" s="1672"/>
      <c r="E8" s="1672"/>
      <c r="F8" s="1672"/>
      <c r="G8" s="1672"/>
      <c r="H8" s="1672"/>
      <c r="I8" s="1672"/>
      <c r="J8" s="1673"/>
      <c r="K8" s="1680"/>
      <c r="L8" s="1672"/>
      <c r="M8" s="1672"/>
      <c r="N8" s="1673"/>
      <c r="O8" s="1688"/>
      <c r="P8" s="1689"/>
      <c r="Q8" s="1689"/>
      <c r="R8" s="1689"/>
      <c r="S8" s="1689"/>
      <c r="T8" s="1690"/>
      <c r="U8" s="1688"/>
      <c r="V8" s="1700"/>
      <c r="W8" s="1700"/>
      <c r="X8" s="1700"/>
      <c r="Y8" s="1700"/>
      <c r="Z8" s="1701"/>
      <c r="AA8" s="1702" t="s">
        <v>1118</v>
      </c>
      <c r="AB8" s="1672"/>
      <c r="AC8" s="1672"/>
      <c r="AD8" s="1672"/>
      <c r="AE8" s="1673"/>
      <c r="AF8" s="1703" t="s">
        <v>1101</v>
      </c>
      <c r="AG8" s="1703"/>
      <c r="AH8" s="1703"/>
      <c r="AI8" s="1703"/>
      <c r="AJ8" s="1703"/>
      <c r="AK8" s="1704"/>
      <c r="AL8" s="1705" t="s">
        <v>1119</v>
      </c>
      <c r="AM8" s="1706"/>
      <c r="AN8" s="1706"/>
      <c r="AO8" s="1706"/>
      <c r="AP8" s="1706"/>
      <c r="AQ8" s="1706"/>
      <c r="AR8" s="1706"/>
      <c r="AS8" s="1706"/>
      <c r="AT8" s="1706"/>
      <c r="AU8" s="1706"/>
      <c r="AV8" s="1706"/>
      <c r="AW8" s="1706"/>
      <c r="AX8" s="1706"/>
      <c r="AY8" s="1706"/>
      <c r="AZ8" s="1707"/>
      <c r="BA8" s="1708"/>
      <c r="BB8" s="1703"/>
      <c r="BC8" s="1703"/>
      <c r="BD8" s="1703"/>
      <c r="BE8" s="1709"/>
      <c r="BF8" s="1246"/>
    </row>
    <row r="9" spans="1:58" s="674" customFormat="1" ht="44.1" customHeight="1" x14ac:dyDescent="0.15">
      <c r="A9" s="1250"/>
      <c r="B9" s="1674"/>
      <c r="C9" s="1675"/>
      <c r="D9" s="1675"/>
      <c r="E9" s="1675"/>
      <c r="F9" s="1675"/>
      <c r="G9" s="1675"/>
      <c r="H9" s="1675"/>
      <c r="I9" s="1675"/>
      <c r="J9" s="1676"/>
      <c r="K9" s="1681"/>
      <c r="L9" s="1675"/>
      <c r="M9" s="1675"/>
      <c r="N9" s="1676"/>
      <c r="O9" s="1691"/>
      <c r="P9" s="1692"/>
      <c r="Q9" s="1692"/>
      <c r="R9" s="1692"/>
      <c r="S9" s="1692"/>
      <c r="T9" s="1693"/>
      <c r="U9" s="1691"/>
      <c r="V9" s="1695"/>
      <c r="W9" s="1695"/>
      <c r="X9" s="1695"/>
      <c r="Y9" s="1695"/>
      <c r="Z9" s="1696"/>
      <c r="AA9" s="1681"/>
      <c r="AB9" s="1675"/>
      <c r="AC9" s="1675"/>
      <c r="AD9" s="1675"/>
      <c r="AE9" s="1676"/>
      <c r="AF9" s="1641" t="s">
        <v>1120</v>
      </c>
      <c r="AG9" s="1642"/>
      <c r="AH9" s="1642"/>
      <c r="AI9" s="1642"/>
      <c r="AJ9" s="1642"/>
      <c r="AK9" s="1643"/>
      <c r="AL9" s="1652" t="s">
        <v>1121</v>
      </c>
      <c r="AM9" s="1645"/>
      <c r="AN9" s="1645"/>
      <c r="AO9" s="1645"/>
      <c r="AP9" s="1645"/>
      <c r="AQ9" s="1645"/>
      <c r="AR9" s="1645"/>
      <c r="AS9" s="1645"/>
      <c r="AT9" s="1645"/>
      <c r="AU9" s="1645"/>
      <c r="AV9" s="1645"/>
      <c r="AW9" s="1645"/>
      <c r="AX9" s="1645"/>
      <c r="AY9" s="1645"/>
      <c r="AZ9" s="1646"/>
      <c r="BA9" s="1648"/>
      <c r="BB9" s="1649"/>
      <c r="BC9" s="1649"/>
      <c r="BD9" s="1649"/>
      <c r="BE9" s="1651"/>
      <c r="BF9" s="1247"/>
    </row>
    <row r="10" spans="1:58" s="674" customFormat="1" ht="21.95" customHeight="1" x14ac:dyDescent="0.15">
      <c r="A10" s="1250"/>
      <c r="B10" s="1674"/>
      <c r="C10" s="1675"/>
      <c r="D10" s="1675"/>
      <c r="E10" s="1675"/>
      <c r="F10" s="1675"/>
      <c r="G10" s="1675"/>
      <c r="H10" s="1675"/>
      <c r="I10" s="1675"/>
      <c r="J10" s="1676"/>
      <c r="K10" s="1681"/>
      <c r="L10" s="1675"/>
      <c r="M10" s="1675"/>
      <c r="N10" s="1676"/>
      <c r="O10" s="1691"/>
      <c r="P10" s="1692"/>
      <c r="Q10" s="1692"/>
      <c r="R10" s="1692"/>
      <c r="S10" s="1692"/>
      <c r="T10" s="1693"/>
      <c r="U10" s="1691"/>
      <c r="V10" s="1695"/>
      <c r="W10" s="1695"/>
      <c r="X10" s="1695"/>
      <c r="Y10" s="1695"/>
      <c r="Z10" s="1696"/>
      <c r="AA10" s="1681"/>
      <c r="AB10" s="1675"/>
      <c r="AC10" s="1675"/>
      <c r="AD10" s="1675"/>
      <c r="AE10" s="1676"/>
      <c r="AF10" s="1649" t="s">
        <v>1097</v>
      </c>
      <c r="AG10" s="1649"/>
      <c r="AH10" s="1649"/>
      <c r="AI10" s="1649"/>
      <c r="AJ10" s="1649"/>
      <c r="AK10" s="1650"/>
      <c r="AL10" s="1660" t="s">
        <v>512</v>
      </c>
      <c r="AM10" s="1661"/>
      <c r="AN10" s="1661"/>
      <c r="AO10" s="1661"/>
      <c r="AP10" s="1661"/>
      <c r="AQ10" s="1661"/>
      <c r="AR10" s="1661"/>
      <c r="AS10" s="1661"/>
      <c r="AT10" s="1661"/>
      <c r="AU10" s="1661"/>
      <c r="AV10" s="1661"/>
      <c r="AW10" s="1661"/>
      <c r="AX10" s="1661"/>
      <c r="AY10" s="1661"/>
      <c r="AZ10" s="1662"/>
      <c r="BA10" s="1648"/>
      <c r="BB10" s="1649"/>
      <c r="BC10" s="1649"/>
      <c r="BD10" s="1649"/>
      <c r="BE10" s="1651"/>
      <c r="BF10" s="1247"/>
    </row>
    <row r="11" spans="1:58" s="674" customFormat="1" ht="21.95" customHeight="1" x14ac:dyDescent="0.15">
      <c r="A11" s="1250"/>
      <c r="B11" s="1674"/>
      <c r="C11" s="1675"/>
      <c r="D11" s="1675"/>
      <c r="E11" s="1675"/>
      <c r="F11" s="1675"/>
      <c r="G11" s="1675"/>
      <c r="H11" s="1675"/>
      <c r="I11" s="1675"/>
      <c r="J11" s="1676"/>
      <c r="K11" s="1681"/>
      <c r="L11" s="1675"/>
      <c r="M11" s="1675"/>
      <c r="N11" s="1676"/>
      <c r="O11" s="1691"/>
      <c r="P11" s="1692"/>
      <c r="Q11" s="1692"/>
      <c r="R11" s="1692"/>
      <c r="S11" s="1692"/>
      <c r="T11" s="1693"/>
      <c r="U11" s="1691"/>
      <c r="V11" s="1695"/>
      <c r="W11" s="1695"/>
      <c r="X11" s="1695"/>
      <c r="Y11" s="1695"/>
      <c r="Z11" s="1696"/>
      <c r="AA11" s="1681"/>
      <c r="AB11" s="1675"/>
      <c r="AC11" s="1675"/>
      <c r="AD11" s="1675"/>
      <c r="AE11" s="1676"/>
      <c r="AF11" s="1650" t="s">
        <v>1098</v>
      </c>
      <c r="AG11" s="1663"/>
      <c r="AH11" s="1663"/>
      <c r="AI11" s="1663"/>
      <c r="AJ11" s="1663"/>
      <c r="AK11" s="1663"/>
      <c r="AL11" s="1644" t="s">
        <v>512</v>
      </c>
      <c r="AM11" s="1645"/>
      <c r="AN11" s="1645"/>
      <c r="AO11" s="1645"/>
      <c r="AP11" s="1645"/>
      <c r="AQ11" s="1645"/>
      <c r="AR11" s="1645"/>
      <c r="AS11" s="1645"/>
      <c r="AT11" s="1645"/>
      <c r="AU11" s="1645"/>
      <c r="AV11" s="1645"/>
      <c r="AW11" s="1645"/>
      <c r="AX11" s="1645"/>
      <c r="AY11" s="1645"/>
      <c r="AZ11" s="1646"/>
      <c r="BA11" s="1648"/>
      <c r="BB11" s="1649"/>
      <c r="BC11" s="1649"/>
      <c r="BD11" s="1649"/>
      <c r="BE11" s="1651"/>
      <c r="BF11" s="1248"/>
    </row>
    <row r="12" spans="1:58" s="674" customFormat="1" ht="21.95" customHeight="1" x14ac:dyDescent="0.15">
      <c r="A12" s="1250"/>
      <c r="B12" s="1674"/>
      <c r="C12" s="1675"/>
      <c r="D12" s="1675"/>
      <c r="E12" s="1675"/>
      <c r="F12" s="1675"/>
      <c r="G12" s="1675"/>
      <c r="H12" s="1675"/>
      <c r="I12" s="1675"/>
      <c r="J12" s="1676"/>
      <c r="K12" s="1681"/>
      <c r="L12" s="1675"/>
      <c r="M12" s="1675"/>
      <c r="N12" s="1676"/>
      <c r="O12" s="1691"/>
      <c r="P12" s="1692"/>
      <c r="Q12" s="1692"/>
      <c r="R12" s="1692"/>
      <c r="S12" s="1692"/>
      <c r="T12" s="1693"/>
      <c r="U12" s="1691"/>
      <c r="V12" s="1695"/>
      <c r="W12" s="1695"/>
      <c r="X12" s="1695"/>
      <c r="Y12" s="1695"/>
      <c r="Z12" s="1696"/>
      <c r="AA12" s="1681"/>
      <c r="AB12" s="1675"/>
      <c r="AC12" s="1675"/>
      <c r="AD12" s="1675"/>
      <c r="AE12" s="1676"/>
      <c r="AF12" s="1648" t="s">
        <v>1095</v>
      </c>
      <c r="AG12" s="1649"/>
      <c r="AH12" s="1649"/>
      <c r="AI12" s="1649"/>
      <c r="AJ12" s="1649"/>
      <c r="AK12" s="1650"/>
      <c r="AL12" s="1644" t="s">
        <v>616</v>
      </c>
      <c r="AM12" s="1645"/>
      <c r="AN12" s="1645"/>
      <c r="AO12" s="1645"/>
      <c r="AP12" s="1645"/>
      <c r="AQ12" s="1645"/>
      <c r="AR12" s="1645"/>
      <c r="AS12" s="1645"/>
      <c r="AT12" s="1645"/>
      <c r="AU12" s="1645"/>
      <c r="AV12" s="1645"/>
      <c r="AW12" s="1645"/>
      <c r="AX12" s="1645"/>
      <c r="AY12" s="1645"/>
      <c r="AZ12" s="1646"/>
      <c r="BA12" s="1641"/>
      <c r="BB12" s="1642"/>
      <c r="BC12" s="1642"/>
      <c r="BD12" s="1642"/>
      <c r="BE12" s="1647"/>
      <c r="BF12" s="1247"/>
    </row>
    <row r="13" spans="1:58" s="674" customFormat="1" ht="21.95" customHeight="1" x14ac:dyDescent="0.15">
      <c r="A13" s="1250"/>
      <c r="B13" s="1674"/>
      <c r="C13" s="1675"/>
      <c r="D13" s="1675"/>
      <c r="E13" s="1675"/>
      <c r="F13" s="1675"/>
      <c r="G13" s="1675"/>
      <c r="H13" s="1675"/>
      <c r="I13" s="1675"/>
      <c r="J13" s="1676"/>
      <c r="K13" s="1681"/>
      <c r="L13" s="1675"/>
      <c r="M13" s="1675"/>
      <c r="N13" s="1676"/>
      <c r="O13" s="1691"/>
      <c r="P13" s="1692"/>
      <c r="Q13" s="1692"/>
      <c r="R13" s="1692"/>
      <c r="S13" s="1692"/>
      <c r="T13" s="1693"/>
      <c r="U13" s="1691"/>
      <c r="V13" s="1695"/>
      <c r="W13" s="1695"/>
      <c r="X13" s="1695"/>
      <c r="Y13" s="1695"/>
      <c r="Z13" s="1696"/>
      <c r="AA13" s="1681"/>
      <c r="AB13" s="1675"/>
      <c r="AC13" s="1675"/>
      <c r="AD13" s="1675"/>
      <c r="AE13" s="1676"/>
      <c r="AF13" s="1648" t="s">
        <v>1092</v>
      </c>
      <c r="AG13" s="1649"/>
      <c r="AH13" s="1649"/>
      <c r="AI13" s="1649"/>
      <c r="AJ13" s="1649"/>
      <c r="AK13" s="1650"/>
      <c r="AL13" s="1644" t="s">
        <v>512</v>
      </c>
      <c r="AM13" s="1645"/>
      <c r="AN13" s="1645"/>
      <c r="AO13" s="1645"/>
      <c r="AP13" s="1645"/>
      <c r="AQ13" s="1645"/>
      <c r="AR13" s="1645"/>
      <c r="AS13" s="1645"/>
      <c r="AT13" s="1645"/>
      <c r="AU13" s="1645"/>
      <c r="AV13" s="1645"/>
      <c r="AW13" s="1645"/>
      <c r="AX13" s="1645"/>
      <c r="AY13" s="1645"/>
      <c r="AZ13" s="1646"/>
      <c r="BA13" s="1641"/>
      <c r="BB13" s="1642"/>
      <c r="BC13" s="1642"/>
      <c r="BD13" s="1642"/>
      <c r="BE13" s="1647"/>
      <c r="BF13" s="1247"/>
    </row>
    <row r="14" spans="1:58" s="674" customFormat="1" ht="21.95" customHeight="1" x14ac:dyDescent="0.15">
      <c r="A14" s="1250"/>
      <c r="B14" s="1674"/>
      <c r="C14" s="1675"/>
      <c r="D14" s="1675"/>
      <c r="E14" s="1675"/>
      <c r="F14" s="1675"/>
      <c r="G14" s="1675"/>
      <c r="H14" s="1675"/>
      <c r="I14" s="1675"/>
      <c r="J14" s="1676"/>
      <c r="K14" s="1681"/>
      <c r="L14" s="1675"/>
      <c r="M14" s="1675"/>
      <c r="N14" s="1676"/>
      <c r="O14" s="1691"/>
      <c r="P14" s="1692"/>
      <c r="Q14" s="1692"/>
      <c r="R14" s="1692"/>
      <c r="S14" s="1692"/>
      <c r="T14" s="1693"/>
      <c r="U14" s="1691"/>
      <c r="V14" s="1695"/>
      <c r="W14" s="1695"/>
      <c r="X14" s="1695"/>
      <c r="Y14" s="1695"/>
      <c r="Z14" s="1696"/>
      <c r="AA14" s="1681"/>
      <c r="AB14" s="1675"/>
      <c r="AC14" s="1675"/>
      <c r="AD14" s="1675"/>
      <c r="AE14" s="1676"/>
      <c r="AF14" s="1649" t="s">
        <v>1096</v>
      </c>
      <c r="AG14" s="1649"/>
      <c r="AH14" s="1649"/>
      <c r="AI14" s="1649"/>
      <c r="AJ14" s="1649"/>
      <c r="AK14" s="1650"/>
      <c r="AL14" s="1660" t="s">
        <v>512</v>
      </c>
      <c r="AM14" s="1661"/>
      <c r="AN14" s="1661"/>
      <c r="AO14" s="1661"/>
      <c r="AP14" s="1661"/>
      <c r="AQ14" s="1661"/>
      <c r="AR14" s="1661"/>
      <c r="AS14" s="1661"/>
      <c r="AT14" s="1661"/>
      <c r="AU14" s="1661"/>
      <c r="AV14" s="1661"/>
      <c r="AW14" s="1661"/>
      <c r="AX14" s="1661"/>
      <c r="AY14" s="1661"/>
      <c r="AZ14" s="1662"/>
      <c r="BA14" s="1648"/>
      <c r="BB14" s="1649"/>
      <c r="BC14" s="1649"/>
      <c r="BD14" s="1649"/>
      <c r="BE14" s="1651"/>
      <c r="BF14" s="1247"/>
    </row>
    <row r="15" spans="1:58" s="674" customFormat="1" ht="21.95" customHeight="1" x14ac:dyDescent="0.15">
      <c r="A15" s="1250"/>
      <c r="B15" s="1674"/>
      <c r="C15" s="1675"/>
      <c r="D15" s="1675"/>
      <c r="E15" s="1675"/>
      <c r="F15" s="1675"/>
      <c r="G15" s="1675"/>
      <c r="H15" s="1675"/>
      <c r="I15" s="1675"/>
      <c r="J15" s="1676"/>
      <c r="K15" s="1681"/>
      <c r="L15" s="1675"/>
      <c r="M15" s="1675"/>
      <c r="N15" s="1676"/>
      <c r="O15" s="1691"/>
      <c r="P15" s="1692"/>
      <c r="Q15" s="1692"/>
      <c r="R15" s="1692"/>
      <c r="S15" s="1692"/>
      <c r="T15" s="1693"/>
      <c r="U15" s="1691"/>
      <c r="V15" s="1695"/>
      <c r="W15" s="1695"/>
      <c r="X15" s="1695"/>
      <c r="Y15" s="1695"/>
      <c r="Z15" s="1696"/>
      <c r="AA15" s="1681"/>
      <c r="AB15" s="1675"/>
      <c r="AC15" s="1675"/>
      <c r="AD15" s="1675"/>
      <c r="AE15" s="1676"/>
      <c r="AF15" s="1649" t="s">
        <v>1093</v>
      </c>
      <c r="AG15" s="1649"/>
      <c r="AH15" s="1649"/>
      <c r="AI15" s="1649"/>
      <c r="AJ15" s="1649"/>
      <c r="AK15" s="1650"/>
      <c r="AL15" s="1660" t="s">
        <v>512</v>
      </c>
      <c r="AM15" s="1661"/>
      <c r="AN15" s="1661"/>
      <c r="AO15" s="1661"/>
      <c r="AP15" s="1661"/>
      <c r="AQ15" s="1661"/>
      <c r="AR15" s="1661"/>
      <c r="AS15" s="1661"/>
      <c r="AT15" s="1661"/>
      <c r="AU15" s="1661"/>
      <c r="AV15" s="1661"/>
      <c r="AW15" s="1661"/>
      <c r="AX15" s="1661"/>
      <c r="AY15" s="1661"/>
      <c r="AZ15" s="1662"/>
      <c r="BA15" s="1648"/>
      <c r="BB15" s="1649"/>
      <c r="BC15" s="1649"/>
      <c r="BD15" s="1649"/>
      <c r="BE15" s="1651"/>
      <c r="BF15" s="1247"/>
    </row>
    <row r="16" spans="1:58" s="674" customFormat="1" ht="21.95" customHeight="1" x14ac:dyDescent="0.15">
      <c r="A16" s="1250"/>
      <c r="B16" s="1674"/>
      <c r="C16" s="1675"/>
      <c r="D16" s="1675"/>
      <c r="E16" s="1675"/>
      <c r="F16" s="1675"/>
      <c r="G16" s="1675"/>
      <c r="H16" s="1675"/>
      <c r="I16" s="1675"/>
      <c r="J16" s="1676"/>
      <c r="K16" s="1681"/>
      <c r="L16" s="1675"/>
      <c r="M16" s="1675"/>
      <c r="N16" s="1676"/>
      <c r="O16" s="1691"/>
      <c r="P16" s="1692"/>
      <c r="Q16" s="1692"/>
      <c r="R16" s="1692"/>
      <c r="S16" s="1692"/>
      <c r="T16" s="1693"/>
      <c r="U16" s="1691"/>
      <c r="V16" s="1695"/>
      <c r="W16" s="1695"/>
      <c r="X16" s="1695"/>
      <c r="Y16" s="1695"/>
      <c r="Z16" s="1696"/>
      <c r="AA16" s="1681"/>
      <c r="AB16" s="1675"/>
      <c r="AC16" s="1675"/>
      <c r="AD16" s="1675"/>
      <c r="AE16" s="1676"/>
      <c r="AF16" s="1650" t="s">
        <v>1102</v>
      </c>
      <c r="AG16" s="1663"/>
      <c r="AH16" s="1663"/>
      <c r="AI16" s="1663"/>
      <c r="AJ16" s="1663"/>
      <c r="AK16" s="1663"/>
      <c r="AL16" s="1644" t="s">
        <v>902</v>
      </c>
      <c r="AM16" s="1645"/>
      <c r="AN16" s="1645"/>
      <c r="AO16" s="1645"/>
      <c r="AP16" s="1645"/>
      <c r="AQ16" s="1645"/>
      <c r="AR16" s="1645"/>
      <c r="AS16" s="1645"/>
      <c r="AT16" s="1645"/>
      <c r="AU16" s="1645"/>
      <c r="AV16" s="1645"/>
      <c r="AW16" s="1645"/>
      <c r="AX16" s="1645"/>
      <c r="AY16" s="1645"/>
      <c r="AZ16" s="1646"/>
      <c r="BA16" s="1648"/>
      <c r="BB16" s="1649"/>
      <c r="BC16" s="1649"/>
      <c r="BD16" s="1649"/>
      <c r="BE16" s="1651"/>
      <c r="BF16" s="1247"/>
    </row>
    <row r="17" spans="1:58" s="674" customFormat="1" ht="21.95" customHeight="1" x14ac:dyDescent="0.15">
      <c r="A17" s="1250"/>
      <c r="B17" s="1674"/>
      <c r="C17" s="1675"/>
      <c r="D17" s="1675"/>
      <c r="E17" s="1675"/>
      <c r="F17" s="1675"/>
      <c r="G17" s="1675"/>
      <c r="H17" s="1675"/>
      <c r="I17" s="1675"/>
      <c r="J17" s="1676"/>
      <c r="K17" s="1681"/>
      <c r="L17" s="1675"/>
      <c r="M17" s="1675"/>
      <c r="N17" s="1676"/>
      <c r="O17" s="1691"/>
      <c r="P17" s="1692"/>
      <c r="Q17" s="1692"/>
      <c r="R17" s="1692"/>
      <c r="S17" s="1692"/>
      <c r="T17" s="1693"/>
      <c r="U17" s="1691"/>
      <c r="V17" s="1695"/>
      <c r="W17" s="1695"/>
      <c r="X17" s="1695"/>
      <c r="Y17" s="1695"/>
      <c r="Z17" s="1696"/>
      <c r="AA17" s="1681"/>
      <c r="AB17" s="1675"/>
      <c r="AC17" s="1675"/>
      <c r="AD17" s="1675"/>
      <c r="AE17" s="1676"/>
      <c r="AF17" s="1650" t="s">
        <v>1103</v>
      </c>
      <c r="AG17" s="1663"/>
      <c r="AH17" s="1663"/>
      <c r="AI17" s="1663"/>
      <c r="AJ17" s="1663"/>
      <c r="AK17" s="1663"/>
      <c r="AL17" s="1644" t="s">
        <v>1104</v>
      </c>
      <c r="AM17" s="1645"/>
      <c r="AN17" s="1645"/>
      <c r="AO17" s="1645"/>
      <c r="AP17" s="1645"/>
      <c r="AQ17" s="1645"/>
      <c r="AR17" s="1645"/>
      <c r="AS17" s="1645"/>
      <c r="AT17" s="1645"/>
      <c r="AU17" s="1645"/>
      <c r="AV17" s="1645"/>
      <c r="AW17" s="1645"/>
      <c r="AX17" s="1645"/>
      <c r="AY17" s="1645"/>
      <c r="AZ17" s="1646"/>
      <c r="BA17" s="1648"/>
      <c r="BB17" s="1649"/>
      <c r="BC17" s="1649"/>
      <c r="BD17" s="1649"/>
      <c r="BE17" s="1651"/>
      <c r="BF17" s="1247"/>
    </row>
    <row r="18" spans="1:58" s="674" customFormat="1" ht="21.95" customHeight="1" x14ac:dyDescent="0.15">
      <c r="A18" s="1250"/>
      <c r="B18" s="1674"/>
      <c r="C18" s="1675"/>
      <c r="D18" s="1675"/>
      <c r="E18" s="1675"/>
      <c r="F18" s="1675"/>
      <c r="G18" s="1675"/>
      <c r="H18" s="1675"/>
      <c r="I18" s="1675"/>
      <c r="J18" s="1676"/>
      <c r="K18" s="1681"/>
      <c r="L18" s="1675"/>
      <c r="M18" s="1675"/>
      <c r="N18" s="1676"/>
      <c r="O18" s="1691"/>
      <c r="P18" s="1692"/>
      <c r="Q18" s="1692"/>
      <c r="R18" s="1692"/>
      <c r="S18" s="1692"/>
      <c r="T18" s="1693"/>
      <c r="U18" s="1691"/>
      <c r="V18" s="1695"/>
      <c r="W18" s="1695"/>
      <c r="X18" s="1695"/>
      <c r="Y18" s="1695"/>
      <c r="Z18" s="1696"/>
      <c r="AA18" s="1681"/>
      <c r="AB18" s="1675"/>
      <c r="AC18" s="1675"/>
      <c r="AD18" s="1675"/>
      <c r="AE18" s="1676"/>
      <c r="AF18" s="1648" t="s">
        <v>1122</v>
      </c>
      <c r="AG18" s="1649"/>
      <c r="AH18" s="1649"/>
      <c r="AI18" s="1649"/>
      <c r="AJ18" s="1649"/>
      <c r="AK18" s="1650"/>
      <c r="AL18" s="1652" t="s">
        <v>512</v>
      </c>
      <c r="AM18" s="1653"/>
      <c r="AN18" s="1653"/>
      <c r="AO18" s="1653"/>
      <c r="AP18" s="1653"/>
      <c r="AQ18" s="1653"/>
      <c r="AR18" s="1653"/>
      <c r="AS18" s="1653"/>
      <c r="AT18" s="1653"/>
      <c r="AU18" s="1653"/>
      <c r="AV18" s="1653"/>
      <c r="AW18" s="1653"/>
      <c r="AX18" s="1653"/>
      <c r="AY18" s="1653"/>
      <c r="AZ18" s="1654"/>
      <c r="BA18" s="1648"/>
      <c r="BB18" s="1649"/>
      <c r="BC18" s="1649"/>
      <c r="BD18" s="1649"/>
      <c r="BE18" s="1651"/>
      <c r="BF18" s="1246"/>
    </row>
    <row r="19" spans="1:58" s="674" customFormat="1" ht="44.1" customHeight="1" x14ac:dyDescent="0.15">
      <c r="A19" s="1250"/>
      <c r="B19" s="1674"/>
      <c r="C19" s="1675"/>
      <c r="D19" s="1675"/>
      <c r="E19" s="1675"/>
      <c r="F19" s="1675"/>
      <c r="G19" s="1675"/>
      <c r="H19" s="1675"/>
      <c r="I19" s="1675"/>
      <c r="J19" s="1676"/>
      <c r="K19" s="1681"/>
      <c r="L19" s="1675"/>
      <c r="M19" s="1675"/>
      <c r="N19" s="1676"/>
      <c r="O19" s="1691"/>
      <c r="P19" s="1692"/>
      <c r="Q19" s="1692"/>
      <c r="R19" s="1692"/>
      <c r="S19" s="1692"/>
      <c r="T19" s="1693"/>
      <c r="U19" s="1691"/>
      <c r="V19" s="1695"/>
      <c r="W19" s="1695"/>
      <c r="X19" s="1695"/>
      <c r="Y19" s="1695"/>
      <c r="Z19" s="1696"/>
      <c r="AA19" s="1681"/>
      <c r="AB19" s="1675"/>
      <c r="AC19" s="1675"/>
      <c r="AD19" s="1675"/>
      <c r="AE19" s="1676"/>
      <c r="AF19" s="1649" t="s">
        <v>1114</v>
      </c>
      <c r="AG19" s="1649"/>
      <c r="AH19" s="1649"/>
      <c r="AI19" s="1649"/>
      <c r="AJ19" s="1649"/>
      <c r="AK19" s="1650"/>
      <c r="AL19" s="1670" t="s">
        <v>1115</v>
      </c>
      <c r="AM19" s="1649"/>
      <c r="AN19" s="1649"/>
      <c r="AO19" s="1649"/>
      <c r="AP19" s="1649"/>
      <c r="AQ19" s="1649"/>
      <c r="AR19" s="1649"/>
      <c r="AS19" s="1649"/>
      <c r="AT19" s="1649"/>
      <c r="AU19" s="1649"/>
      <c r="AV19" s="1649"/>
      <c r="AW19" s="1649"/>
      <c r="AX19" s="1649"/>
      <c r="AY19" s="1649"/>
      <c r="AZ19" s="1650"/>
      <c r="BA19" s="1648"/>
      <c r="BB19" s="1649"/>
      <c r="BC19" s="1649"/>
      <c r="BD19" s="1649"/>
      <c r="BE19" s="1651"/>
      <c r="BF19" s="1247"/>
    </row>
    <row r="20" spans="1:58" s="674" customFormat="1" ht="44.1" customHeight="1" x14ac:dyDescent="0.15">
      <c r="A20" s="1250"/>
      <c r="B20" s="1674"/>
      <c r="C20" s="1675"/>
      <c r="D20" s="1675"/>
      <c r="E20" s="1675"/>
      <c r="F20" s="1675"/>
      <c r="G20" s="1675"/>
      <c r="H20" s="1675"/>
      <c r="I20" s="1675"/>
      <c r="J20" s="1676"/>
      <c r="K20" s="1681"/>
      <c r="L20" s="1675"/>
      <c r="M20" s="1675"/>
      <c r="N20" s="1676"/>
      <c r="O20" s="1691"/>
      <c r="P20" s="1692"/>
      <c r="Q20" s="1692"/>
      <c r="R20" s="1692"/>
      <c r="S20" s="1692"/>
      <c r="T20" s="1693"/>
      <c r="U20" s="1691"/>
      <c r="V20" s="1695"/>
      <c r="W20" s="1695"/>
      <c r="X20" s="1695"/>
      <c r="Y20" s="1695"/>
      <c r="Z20" s="1696"/>
      <c r="AA20" s="1681"/>
      <c r="AB20" s="1675"/>
      <c r="AC20" s="1675"/>
      <c r="AD20" s="1675"/>
      <c r="AE20" s="1676"/>
      <c r="AF20" s="1648" t="s">
        <v>1123</v>
      </c>
      <c r="AG20" s="1649"/>
      <c r="AH20" s="1649"/>
      <c r="AI20" s="1649"/>
      <c r="AJ20" s="1649"/>
      <c r="AK20" s="1650"/>
      <c r="AL20" s="1652" t="s">
        <v>1124</v>
      </c>
      <c r="AM20" s="1653"/>
      <c r="AN20" s="1653"/>
      <c r="AO20" s="1653"/>
      <c r="AP20" s="1653"/>
      <c r="AQ20" s="1653"/>
      <c r="AR20" s="1653"/>
      <c r="AS20" s="1653"/>
      <c r="AT20" s="1653"/>
      <c r="AU20" s="1653"/>
      <c r="AV20" s="1653"/>
      <c r="AW20" s="1653"/>
      <c r="AX20" s="1653"/>
      <c r="AY20" s="1653"/>
      <c r="AZ20" s="1654"/>
      <c r="BA20" s="1648"/>
      <c r="BB20" s="1649"/>
      <c r="BC20" s="1649"/>
      <c r="BD20" s="1649"/>
      <c r="BE20" s="1651"/>
      <c r="BF20" s="1248"/>
    </row>
    <row r="21" spans="1:58" s="674" customFormat="1" ht="21.95" customHeight="1" x14ac:dyDescent="0.15">
      <c r="A21" s="1250"/>
      <c r="B21" s="1674"/>
      <c r="C21" s="1675"/>
      <c r="D21" s="1675"/>
      <c r="E21" s="1675"/>
      <c r="F21" s="1675"/>
      <c r="G21" s="1675"/>
      <c r="H21" s="1675"/>
      <c r="I21" s="1675"/>
      <c r="J21" s="1676"/>
      <c r="K21" s="1681"/>
      <c r="L21" s="1675"/>
      <c r="M21" s="1675"/>
      <c r="N21" s="1676"/>
      <c r="O21" s="1691"/>
      <c r="P21" s="1692"/>
      <c r="Q21" s="1692"/>
      <c r="R21" s="1692"/>
      <c r="S21" s="1692"/>
      <c r="T21" s="1693"/>
      <c r="U21" s="1691"/>
      <c r="V21" s="1695"/>
      <c r="W21" s="1695"/>
      <c r="X21" s="1695"/>
      <c r="Y21" s="1695"/>
      <c r="Z21" s="1696"/>
      <c r="AA21" s="1681"/>
      <c r="AB21" s="1675"/>
      <c r="AC21" s="1675"/>
      <c r="AD21" s="1675"/>
      <c r="AE21" s="1676"/>
      <c r="AF21" s="1667" t="s">
        <v>1125</v>
      </c>
      <c r="AG21" s="1668"/>
      <c r="AH21" s="1668"/>
      <c r="AI21" s="1668"/>
      <c r="AJ21" s="1668"/>
      <c r="AK21" s="1669"/>
      <c r="AL21" s="1652" t="s">
        <v>512</v>
      </c>
      <c r="AM21" s="1653"/>
      <c r="AN21" s="1653"/>
      <c r="AO21" s="1653"/>
      <c r="AP21" s="1653"/>
      <c r="AQ21" s="1653"/>
      <c r="AR21" s="1653"/>
      <c r="AS21" s="1653"/>
      <c r="AT21" s="1653"/>
      <c r="AU21" s="1653"/>
      <c r="AV21" s="1653"/>
      <c r="AW21" s="1653"/>
      <c r="AX21" s="1653"/>
      <c r="AY21" s="1653"/>
      <c r="AZ21" s="1654"/>
      <c r="BA21" s="1644"/>
      <c r="BB21" s="1645"/>
      <c r="BC21" s="1645"/>
      <c r="BD21" s="1645"/>
      <c r="BE21" s="1664"/>
      <c r="BF21" s="1246"/>
    </row>
    <row r="22" spans="1:58" s="674" customFormat="1" ht="21.95" customHeight="1" x14ac:dyDescent="0.15">
      <c r="A22" s="1250"/>
      <c r="B22" s="1674"/>
      <c r="C22" s="1675"/>
      <c r="D22" s="1675"/>
      <c r="E22" s="1675"/>
      <c r="F22" s="1675"/>
      <c r="G22" s="1675"/>
      <c r="H22" s="1675"/>
      <c r="I22" s="1675"/>
      <c r="J22" s="1676"/>
      <c r="K22" s="1681"/>
      <c r="L22" s="1675"/>
      <c r="M22" s="1675"/>
      <c r="N22" s="1676"/>
      <c r="O22" s="1691"/>
      <c r="P22" s="1692"/>
      <c r="Q22" s="1692"/>
      <c r="R22" s="1692"/>
      <c r="S22" s="1692"/>
      <c r="T22" s="1693"/>
      <c r="U22" s="1694"/>
      <c r="V22" s="1695"/>
      <c r="W22" s="1695"/>
      <c r="X22" s="1695"/>
      <c r="Y22" s="1695"/>
      <c r="Z22" s="1696"/>
      <c r="AA22" s="1681"/>
      <c r="AB22" s="1675"/>
      <c r="AC22" s="1675"/>
      <c r="AD22" s="1675"/>
      <c r="AE22" s="1675"/>
      <c r="AF22" s="1648" t="s">
        <v>1126</v>
      </c>
      <c r="AG22" s="1649"/>
      <c r="AH22" s="1649"/>
      <c r="AI22" s="1649"/>
      <c r="AJ22" s="1649"/>
      <c r="AK22" s="1650"/>
      <c r="AL22" s="1645" t="s">
        <v>1110</v>
      </c>
      <c r="AM22" s="1645"/>
      <c r="AN22" s="1645"/>
      <c r="AO22" s="1645"/>
      <c r="AP22" s="1645"/>
      <c r="AQ22" s="1645"/>
      <c r="AR22" s="1645"/>
      <c r="AS22" s="1645"/>
      <c r="AT22" s="1645"/>
      <c r="AU22" s="1645"/>
      <c r="AV22" s="1645"/>
      <c r="AW22" s="1645"/>
      <c r="AX22" s="1645"/>
      <c r="AY22" s="1645"/>
      <c r="AZ22" s="1646"/>
      <c r="BA22" s="1648"/>
      <c r="BB22" s="1649"/>
      <c r="BC22" s="1649"/>
      <c r="BD22" s="1649"/>
      <c r="BE22" s="1651"/>
      <c r="BF22" s="1247"/>
    </row>
    <row r="23" spans="1:58" s="674" customFormat="1" ht="21.95" customHeight="1" x14ac:dyDescent="0.15">
      <c r="A23" s="1250"/>
      <c r="B23" s="1674"/>
      <c r="C23" s="1675"/>
      <c r="D23" s="1675"/>
      <c r="E23" s="1675"/>
      <c r="F23" s="1675"/>
      <c r="G23" s="1675"/>
      <c r="H23" s="1675"/>
      <c r="I23" s="1675"/>
      <c r="J23" s="1676"/>
      <c r="K23" s="1681"/>
      <c r="L23" s="1675"/>
      <c r="M23" s="1675"/>
      <c r="N23" s="1676"/>
      <c r="O23" s="1691"/>
      <c r="P23" s="1692"/>
      <c r="Q23" s="1692"/>
      <c r="R23" s="1692"/>
      <c r="S23" s="1692"/>
      <c r="T23" s="1693"/>
      <c r="U23" s="1694"/>
      <c r="V23" s="1695"/>
      <c r="W23" s="1695"/>
      <c r="X23" s="1695"/>
      <c r="Y23" s="1695"/>
      <c r="Z23" s="1696"/>
      <c r="AA23" s="1681"/>
      <c r="AB23" s="1675"/>
      <c r="AC23" s="1675"/>
      <c r="AD23" s="1675"/>
      <c r="AE23" s="1676"/>
      <c r="AF23" s="1665" t="s">
        <v>1107</v>
      </c>
      <c r="AG23" s="1666"/>
      <c r="AH23" s="1666"/>
      <c r="AI23" s="1666"/>
      <c r="AJ23" s="1666"/>
      <c r="AK23" s="1666"/>
      <c r="AL23" s="1644" t="s">
        <v>1110</v>
      </c>
      <c r="AM23" s="1645"/>
      <c r="AN23" s="1645"/>
      <c r="AO23" s="1645"/>
      <c r="AP23" s="1645"/>
      <c r="AQ23" s="1645"/>
      <c r="AR23" s="1645"/>
      <c r="AS23" s="1645"/>
      <c r="AT23" s="1645"/>
      <c r="AU23" s="1645"/>
      <c r="AV23" s="1645"/>
      <c r="AW23" s="1645"/>
      <c r="AX23" s="1645"/>
      <c r="AY23" s="1645"/>
      <c r="AZ23" s="1646"/>
      <c r="BA23" s="1648"/>
      <c r="BB23" s="1649"/>
      <c r="BC23" s="1649"/>
      <c r="BD23" s="1649"/>
      <c r="BE23" s="1651"/>
      <c r="BF23" s="1247"/>
    </row>
    <row r="24" spans="1:58" s="674" customFormat="1" ht="21.95" customHeight="1" x14ac:dyDescent="0.15">
      <c r="A24" s="1250"/>
      <c r="B24" s="1674"/>
      <c r="C24" s="1675"/>
      <c r="D24" s="1675"/>
      <c r="E24" s="1675"/>
      <c r="F24" s="1675"/>
      <c r="G24" s="1675"/>
      <c r="H24" s="1675"/>
      <c r="I24" s="1675"/>
      <c r="J24" s="1676"/>
      <c r="K24" s="1681"/>
      <c r="L24" s="1675"/>
      <c r="M24" s="1675"/>
      <c r="N24" s="1676"/>
      <c r="O24" s="1691"/>
      <c r="P24" s="1692"/>
      <c r="Q24" s="1692"/>
      <c r="R24" s="1692"/>
      <c r="S24" s="1692"/>
      <c r="T24" s="1693"/>
      <c r="U24" s="1694"/>
      <c r="V24" s="1695"/>
      <c r="W24" s="1695"/>
      <c r="X24" s="1695"/>
      <c r="Y24" s="1695"/>
      <c r="Z24" s="1696"/>
      <c r="AA24" s="1681"/>
      <c r="AB24" s="1675"/>
      <c r="AC24" s="1675"/>
      <c r="AD24" s="1675"/>
      <c r="AE24" s="1676"/>
      <c r="AF24" s="1648" t="s">
        <v>1112</v>
      </c>
      <c r="AG24" s="1649"/>
      <c r="AH24" s="1649"/>
      <c r="AI24" s="1649"/>
      <c r="AJ24" s="1649"/>
      <c r="AK24" s="1650"/>
      <c r="AL24" s="1652" t="s">
        <v>616</v>
      </c>
      <c r="AM24" s="1653"/>
      <c r="AN24" s="1653"/>
      <c r="AO24" s="1653"/>
      <c r="AP24" s="1653"/>
      <c r="AQ24" s="1653"/>
      <c r="AR24" s="1653"/>
      <c r="AS24" s="1653"/>
      <c r="AT24" s="1653"/>
      <c r="AU24" s="1653"/>
      <c r="AV24" s="1653"/>
      <c r="AW24" s="1653"/>
      <c r="AX24" s="1653"/>
      <c r="AY24" s="1653"/>
      <c r="AZ24" s="1654"/>
      <c r="BA24" s="1644"/>
      <c r="BB24" s="1645"/>
      <c r="BC24" s="1645"/>
      <c r="BD24" s="1645"/>
      <c r="BE24" s="1664"/>
      <c r="BF24" s="1246"/>
    </row>
    <row r="25" spans="1:58" s="674" customFormat="1" ht="21.95" customHeight="1" x14ac:dyDescent="0.15">
      <c r="A25" s="1250"/>
      <c r="B25" s="1674"/>
      <c r="C25" s="1675"/>
      <c r="D25" s="1675"/>
      <c r="E25" s="1675"/>
      <c r="F25" s="1675"/>
      <c r="G25" s="1675"/>
      <c r="H25" s="1675"/>
      <c r="I25" s="1675"/>
      <c r="J25" s="1676"/>
      <c r="K25" s="1681"/>
      <c r="L25" s="1675"/>
      <c r="M25" s="1675"/>
      <c r="N25" s="1676"/>
      <c r="O25" s="1691"/>
      <c r="P25" s="1692"/>
      <c r="Q25" s="1692"/>
      <c r="R25" s="1692"/>
      <c r="S25" s="1692"/>
      <c r="T25" s="1693"/>
      <c r="U25" s="1694"/>
      <c r="V25" s="1695"/>
      <c r="W25" s="1695"/>
      <c r="X25" s="1695"/>
      <c r="Y25" s="1695"/>
      <c r="Z25" s="1696"/>
      <c r="AA25" s="1681"/>
      <c r="AB25" s="1675"/>
      <c r="AC25" s="1675"/>
      <c r="AD25" s="1675"/>
      <c r="AE25" s="1676"/>
      <c r="AF25" s="1648" t="s">
        <v>1113</v>
      </c>
      <c r="AG25" s="1649"/>
      <c r="AH25" s="1649"/>
      <c r="AI25" s="1649"/>
      <c r="AJ25" s="1649"/>
      <c r="AK25" s="1650"/>
      <c r="AL25" s="1652" t="s">
        <v>1110</v>
      </c>
      <c r="AM25" s="1653"/>
      <c r="AN25" s="1653"/>
      <c r="AO25" s="1653"/>
      <c r="AP25" s="1653"/>
      <c r="AQ25" s="1653"/>
      <c r="AR25" s="1653"/>
      <c r="AS25" s="1653"/>
      <c r="AT25" s="1653"/>
      <c r="AU25" s="1653"/>
      <c r="AV25" s="1653"/>
      <c r="AW25" s="1653"/>
      <c r="AX25" s="1653"/>
      <c r="AY25" s="1653"/>
      <c r="AZ25" s="1654"/>
      <c r="BA25" s="1644"/>
      <c r="BB25" s="1645"/>
      <c r="BC25" s="1645"/>
      <c r="BD25" s="1645"/>
      <c r="BE25" s="1664"/>
      <c r="BF25" s="1246"/>
    </row>
    <row r="26" spans="1:58" s="674" customFormat="1" ht="21.95" customHeight="1" x14ac:dyDescent="0.15">
      <c r="A26" s="1250"/>
      <c r="B26" s="1674"/>
      <c r="C26" s="1675"/>
      <c r="D26" s="1675"/>
      <c r="E26" s="1675"/>
      <c r="F26" s="1675"/>
      <c r="G26" s="1675"/>
      <c r="H26" s="1675"/>
      <c r="I26" s="1675"/>
      <c r="J26" s="1676"/>
      <c r="K26" s="1681"/>
      <c r="L26" s="1675"/>
      <c r="M26" s="1675"/>
      <c r="N26" s="1676"/>
      <c r="O26" s="1691"/>
      <c r="P26" s="1692"/>
      <c r="Q26" s="1692"/>
      <c r="R26" s="1692"/>
      <c r="S26" s="1692"/>
      <c r="T26" s="1693"/>
      <c r="U26" s="1694"/>
      <c r="V26" s="1695"/>
      <c r="W26" s="1695"/>
      <c r="X26" s="1695"/>
      <c r="Y26" s="1695"/>
      <c r="Z26" s="1696"/>
      <c r="AA26" s="1681"/>
      <c r="AB26" s="1675"/>
      <c r="AC26" s="1675"/>
      <c r="AD26" s="1675"/>
      <c r="AE26" s="1676"/>
      <c r="AF26" s="1648" t="s">
        <v>1127</v>
      </c>
      <c r="AG26" s="1649"/>
      <c r="AH26" s="1649"/>
      <c r="AI26" s="1649"/>
      <c r="AJ26" s="1649"/>
      <c r="AK26" s="1650"/>
      <c r="AL26" s="1652" t="s">
        <v>616</v>
      </c>
      <c r="AM26" s="1653"/>
      <c r="AN26" s="1653"/>
      <c r="AO26" s="1653"/>
      <c r="AP26" s="1653"/>
      <c r="AQ26" s="1653"/>
      <c r="AR26" s="1653"/>
      <c r="AS26" s="1653"/>
      <c r="AT26" s="1653"/>
      <c r="AU26" s="1653"/>
      <c r="AV26" s="1653"/>
      <c r="AW26" s="1653"/>
      <c r="AX26" s="1653"/>
      <c r="AY26" s="1653"/>
      <c r="AZ26" s="1654"/>
      <c r="BA26" s="1644"/>
      <c r="BB26" s="1645"/>
      <c r="BC26" s="1645"/>
      <c r="BD26" s="1645"/>
      <c r="BE26" s="1664"/>
      <c r="BF26" s="1246"/>
    </row>
    <row r="27" spans="1:58" s="674" customFormat="1" ht="21.95" customHeight="1" x14ac:dyDescent="0.15">
      <c r="A27" s="1250"/>
      <c r="B27" s="1674"/>
      <c r="C27" s="1675"/>
      <c r="D27" s="1675"/>
      <c r="E27" s="1675"/>
      <c r="F27" s="1675"/>
      <c r="G27" s="1675"/>
      <c r="H27" s="1675"/>
      <c r="I27" s="1675"/>
      <c r="J27" s="1676"/>
      <c r="K27" s="1681"/>
      <c r="L27" s="1675"/>
      <c r="M27" s="1675"/>
      <c r="N27" s="1676"/>
      <c r="O27" s="1691"/>
      <c r="P27" s="1692"/>
      <c r="Q27" s="1692"/>
      <c r="R27" s="1692"/>
      <c r="S27" s="1692"/>
      <c r="T27" s="1693"/>
      <c r="U27" s="1694"/>
      <c r="V27" s="1695"/>
      <c r="W27" s="1695"/>
      <c r="X27" s="1695"/>
      <c r="Y27" s="1695"/>
      <c r="Z27" s="1696"/>
      <c r="AA27" s="1681"/>
      <c r="AB27" s="1675"/>
      <c r="AC27" s="1675"/>
      <c r="AD27" s="1675"/>
      <c r="AE27" s="1676"/>
      <c r="AF27" s="1648" t="s">
        <v>1128</v>
      </c>
      <c r="AG27" s="1649"/>
      <c r="AH27" s="1649"/>
      <c r="AI27" s="1649"/>
      <c r="AJ27" s="1649"/>
      <c r="AK27" s="1650"/>
      <c r="AL27" s="1644" t="s">
        <v>616</v>
      </c>
      <c r="AM27" s="1645"/>
      <c r="AN27" s="1645"/>
      <c r="AO27" s="1645"/>
      <c r="AP27" s="1645"/>
      <c r="AQ27" s="1645"/>
      <c r="AR27" s="1645"/>
      <c r="AS27" s="1645"/>
      <c r="AT27" s="1645"/>
      <c r="AU27" s="1645"/>
      <c r="AV27" s="1645"/>
      <c r="AW27" s="1645"/>
      <c r="AX27" s="1645"/>
      <c r="AY27" s="1645"/>
      <c r="AZ27" s="1646"/>
      <c r="BA27" s="1648"/>
      <c r="BB27" s="1649"/>
      <c r="BC27" s="1649"/>
      <c r="BD27" s="1649"/>
      <c r="BE27" s="1651"/>
      <c r="BF27" s="1247"/>
    </row>
    <row r="28" spans="1:58" s="674" customFormat="1" ht="21.95" customHeight="1" x14ac:dyDescent="0.15">
      <c r="A28" s="1250"/>
      <c r="B28" s="1674"/>
      <c r="C28" s="1675"/>
      <c r="D28" s="1675"/>
      <c r="E28" s="1675"/>
      <c r="F28" s="1675"/>
      <c r="G28" s="1675"/>
      <c r="H28" s="1675"/>
      <c r="I28" s="1675"/>
      <c r="J28" s="1676"/>
      <c r="K28" s="1681"/>
      <c r="L28" s="1675"/>
      <c r="M28" s="1675"/>
      <c r="N28" s="1676"/>
      <c r="O28" s="1691"/>
      <c r="P28" s="1692"/>
      <c r="Q28" s="1692"/>
      <c r="R28" s="1692"/>
      <c r="S28" s="1692"/>
      <c r="T28" s="1693"/>
      <c r="U28" s="1694"/>
      <c r="V28" s="1695"/>
      <c r="W28" s="1695"/>
      <c r="X28" s="1695"/>
      <c r="Y28" s="1695"/>
      <c r="Z28" s="1696"/>
      <c r="AA28" s="1681"/>
      <c r="AB28" s="1675"/>
      <c r="AC28" s="1675"/>
      <c r="AD28" s="1675"/>
      <c r="AE28" s="1676"/>
      <c r="AF28" s="1650" t="s">
        <v>1111</v>
      </c>
      <c r="AG28" s="1663"/>
      <c r="AH28" s="1663"/>
      <c r="AI28" s="1663"/>
      <c r="AJ28" s="1663"/>
      <c r="AK28" s="1663"/>
      <c r="AL28" s="1644" t="s">
        <v>1110</v>
      </c>
      <c r="AM28" s="1645"/>
      <c r="AN28" s="1645"/>
      <c r="AO28" s="1645"/>
      <c r="AP28" s="1645"/>
      <c r="AQ28" s="1645"/>
      <c r="AR28" s="1645"/>
      <c r="AS28" s="1645"/>
      <c r="AT28" s="1645"/>
      <c r="AU28" s="1645"/>
      <c r="AV28" s="1645"/>
      <c r="AW28" s="1645"/>
      <c r="AX28" s="1645"/>
      <c r="AY28" s="1645"/>
      <c r="AZ28" s="1646"/>
      <c r="BA28" s="1648"/>
      <c r="BB28" s="1649"/>
      <c r="BC28" s="1649"/>
      <c r="BD28" s="1649"/>
      <c r="BE28" s="1651"/>
      <c r="BF28" s="1247"/>
    </row>
    <row r="29" spans="1:58" s="674" customFormat="1" ht="21.95" customHeight="1" x14ac:dyDescent="0.15">
      <c r="A29" s="1250"/>
      <c r="B29" s="1674"/>
      <c r="C29" s="1675"/>
      <c r="D29" s="1675"/>
      <c r="E29" s="1675"/>
      <c r="F29" s="1675"/>
      <c r="G29" s="1675"/>
      <c r="H29" s="1675"/>
      <c r="I29" s="1675"/>
      <c r="J29" s="1676"/>
      <c r="K29" s="1681"/>
      <c r="L29" s="1675"/>
      <c r="M29" s="1675"/>
      <c r="N29" s="1676"/>
      <c r="O29" s="1691"/>
      <c r="P29" s="1692"/>
      <c r="Q29" s="1692"/>
      <c r="R29" s="1692"/>
      <c r="S29" s="1692"/>
      <c r="T29" s="1693"/>
      <c r="U29" s="1694"/>
      <c r="V29" s="1695"/>
      <c r="W29" s="1695"/>
      <c r="X29" s="1695"/>
      <c r="Y29" s="1695"/>
      <c r="Z29" s="1696"/>
      <c r="AA29" s="1681"/>
      <c r="AB29" s="1675"/>
      <c r="AC29" s="1675"/>
      <c r="AD29" s="1675"/>
      <c r="AE29" s="1676"/>
      <c r="AF29" s="1648" t="s">
        <v>1129</v>
      </c>
      <c r="AG29" s="1649"/>
      <c r="AH29" s="1649"/>
      <c r="AI29" s="1649"/>
      <c r="AJ29" s="1649"/>
      <c r="AK29" s="1650"/>
      <c r="AL29" s="1644" t="s">
        <v>616</v>
      </c>
      <c r="AM29" s="1645"/>
      <c r="AN29" s="1645"/>
      <c r="AO29" s="1645"/>
      <c r="AP29" s="1645"/>
      <c r="AQ29" s="1645"/>
      <c r="AR29" s="1645"/>
      <c r="AS29" s="1645"/>
      <c r="AT29" s="1645"/>
      <c r="AU29" s="1645"/>
      <c r="AV29" s="1645"/>
      <c r="AW29" s="1645"/>
      <c r="AX29" s="1645"/>
      <c r="AY29" s="1645"/>
      <c r="AZ29" s="1646"/>
      <c r="BA29" s="1648"/>
      <c r="BB29" s="1649"/>
      <c r="BC29" s="1649"/>
      <c r="BD29" s="1649"/>
      <c r="BE29" s="1651"/>
      <c r="BF29" s="1248"/>
    </row>
    <row r="30" spans="1:58" s="674" customFormat="1" ht="21.95" customHeight="1" x14ac:dyDescent="0.15">
      <c r="A30" s="1250"/>
      <c r="B30" s="1674"/>
      <c r="C30" s="1675"/>
      <c r="D30" s="1675"/>
      <c r="E30" s="1675"/>
      <c r="F30" s="1675"/>
      <c r="G30" s="1675"/>
      <c r="H30" s="1675"/>
      <c r="I30" s="1675"/>
      <c r="J30" s="1676"/>
      <c r="K30" s="1681"/>
      <c r="L30" s="1675"/>
      <c r="M30" s="1675"/>
      <c r="N30" s="1676"/>
      <c r="O30" s="1691"/>
      <c r="P30" s="1692"/>
      <c r="Q30" s="1692"/>
      <c r="R30" s="1692"/>
      <c r="S30" s="1692"/>
      <c r="T30" s="1693"/>
      <c r="U30" s="1694"/>
      <c r="V30" s="1695"/>
      <c r="W30" s="1695"/>
      <c r="X30" s="1695"/>
      <c r="Y30" s="1695"/>
      <c r="Z30" s="1696"/>
      <c r="AA30" s="1681"/>
      <c r="AB30" s="1675"/>
      <c r="AC30" s="1675"/>
      <c r="AD30" s="1675"/>
      <c r="AE30" s="1676"/>
      <c r="AF30" s="1649" t="s">
        <v>1117</v>
      </c>
      <c r="AG30" s="1649"/>
      <c r="AH30" s="1649"/>
      <c r="AI30" s="1649"/>
      <c r="AJ30" s="1649"/>
      <c r="AK30" s="1650"/>
      <c r="AL30" s="1660" t="s">
        <v>903</v>
      </c>
      <c r="AM30" s="1661"/>
      <c r="AN30" s="1661"/>
      <c r="AO30" s="1661"/>
      <c r="AP30" s="1661"/>
      <c r="AQ30" s="1661"/>
      <c r="AR30" s="1661"/>
      <c r="AS30" s="1661"/>
      <c r="AT30" s="1661"/>
      <c r="AU30" s="1661"/>
      <c r="AV30" s="1661"/>
      <c r="AW30" s="1661"/>
      <c r="AX30" s="1661"/>
      <c r="AY30" s="1661"/>
      <c r="AZ30" s="1662"/>
      <c r="BA30" s="1648"/>
      <c r="BB30" s="1649"/>
      <c r="BC30" s="1649"/>
      <c r="BD30" s="1649"/>
      <c r="BE30" s="1651"/>
      <c r="BF30" s="1248"/>
    </row>
    <row r="31" spans="1:58" s="674" customFormat="1" ht="21.95" customHeight="1" x14ac:dyDescent="0.15">
      <c r="A31" s="1250"/>
      <c r="B31" s="1674"/>
      <c r="C31" s="1675"/>
      <c r="D31" s="1675"/>
      <c r="E31" s="1675"/>
      <c r="F31" s="1675"/>
      <c r="G31" s="1675"/>
      <c r="H31" s="1675"/>
      <c r="I31" s="1675"/>
      <c r="J31" s="1676"/>
      <c r="K31" s="1681"/>
      <c r="L31" s="1675"/>
      <c r="M31" s="1675"/>
      <c r="N31" s="1676"/>
      <c r="O31" s="1691"/>
      <c r="P31" s="1692"/>
      <c r="Q31" s="1692"/>
      <c r="R31" s="1692"/>
      <c r="S31" s="1692"/>
      <c r="T31" s="1693"/>
      <c r="U31" s="1694"/>
      <c r="V31" s="1695"/>
      <c r="W31" s="1695"/>
      <c r="X31" s="1695"/>
      <c r="Y31" s="1695"/>
      <c r="Z31" s="1696"/>
      <c r="AA31" s="1681"/>
      <c r="AB31" s="1675"/>
      <c r="AC31" s="1675"/>
      <c r="AD31" s="1675"/>
      <c r="AE31" s="1676"/>
      <c r="AF31" s="1649" t="s">
        <v>1130</v>
      </c>
      <c r="AG31" s="1649"/>
      <c r="AH31" s="1649"/>
      <c r="AI31" s="1649"/>
      <c r="AJ31" s="1649"/>
      <c r="AK31" s="1650"/>
      <c r="AL31" s="1660" t="s">
        <v>512</v>
      </c>
      <c r="AM31" s="1661"/>
      <c r="AN31" s="1661"/>
      <c r="AO31" s="1661"/>
      <c r="AP31" s="1661"/>
      <c r="AQ31" s="1661"/>
      <c r="AR31" s="1661"/>
      <c r="AS31" s="1661"/>
      <c r="AT31" s="1661"/>
      <c r="AU31" s="1661"/>
      <c r="AV31" s="1661"/>
      <c r="AW31" s="1661"/>
      <c r="AX31" s="1661"/>
      <c r="AY31" s="1661"/>
      <c r="AZ31" s="1662"/>
      <c r="BA31" s="1648"/>
      <c r="BB31" s="1649"/>
      <c r="BC31" s="1649"/>
      <c r="BD31" s="1649"/>
      <c r="BE31" s="1651"/>
      <c r="BF31" s="1248"/>
    </row>
    <row r="32" spans="1:58" s="674" customFormat="1" ht="21.95" customHeight="1" x14ac:dyDescent="0.15">
      <c r="A32" s="1250"/>
      <c r="B32" s="1674"/>
      <c r="C32" s="1675"/>
      <c r="D32" s="1675"/>
      <c r="E32" s="1675"/>
      <c r="F32" s="1675"/>
      <c r="G32" s="1675"/>
      <c r="H32" s="1675"/>
      <c r="I32" s="1675"/>
      <c r="J32" s="1676"/>
      <c r="K32" s="1681"/>
      <c r="L32" s="1675"/>
      <c r="M32" s="1675"/>
      <c r="N32" s="1676"/>
      <c r="O32" s="1691"/>
      <c r="P32" s="1692"/>
      <c r="Q32" s="1692"/>
      <c r="R32" s="1692"/>
      <c r="S32" s="1692"/>
      <c r="T32" s="1693"/>
      <c r="U32" s="1694"/>
      <c r="V32" s="1695"/>
      <c r="W32" s="1695"/>
      <c r="X32" s="1695"/>
      <c r="Y32" s="1695"/>
      <c r="Z32" s="1696"/>
      <c r="AA32" s="1681"/>
      <c r="AB32" s="1675"/>
      <c r="AC32" s="1675"/>
      <c r="AD32" s="1675"/>
      <c r="AE32" s="1676"/>
      <c r="AF32" s="1650" t="s">
        <v>1099</v>
      </c>
      <c r="AG32" s="1663"/>
      <c r="AH32" s="1663"/>
      <c r="AI32" s="1663"/>
      <c r="AJ32" s="1663"/>
      <c r="AK32" s="1663"/>
      <c r="AL32" s="1644" t="s">
        <v>904</v>
      </c>
      <c r="AM32" s="1645"/>
      <c r="AN32" s="1645"/>
      <c r="AO32" s="1645"/>
      <c r="AP32" s="1645"/>
      <c r="AQ32" s="1645"/>
      <c r="AR32" s="1645"/>
      <c r="AS32" s="1645"/>
      <c r="AT32" s="1645"/>
      <c r="AU32" s="1645"/>
      <c r="AV32" s="1645"/>
      <c r="AW32" s="1645"/>
      <c r="AX32" s="1645"/>
      <c r="AY32" s="1645"/>
      <c r="AZ32" s="1646"/>
      <c r="BA32" s="1648"/>
      <c r="BB32" s="1649"/>
      <c r="BC32" s="1649"/>
      <c r="BD32" s="1649"/>
      <c r="BE32" s="1651"/>
      <c r="BF32" s="1247"/>
    </row>
    <row r="33" spans="1:58" s="674" customFormat="1" ht="35.1" customHeight="1" x14ac:dyDescent="0.15">
      <c r="A33" s="1250"/>
      <c r="B33" s="1674"/>
      <c r="C33" s="1675"/>
      <c r="D33" s="1675"/>
      <c r="E33" s="1675"/>
      <c r="F33" s="1675"/>
      <c r="G33" s="1675"/>
      <c r="H33" s="1675"/>
      <c r="I33" s="1675"/>
      <c r="J33" s="1676"/>
      <c r="K33" s="1681"/>
      <c r="L33" s="1675"/>
      <c r="M33" s="1675"/>
      <c r="N33" s="1676"/>
      <c r="O33" s="1691"/>
      <c r="P33" s="1692"/>
      <c r="Q33" s="1692"/>
      <c r="R33" s="1692"/>
      <c r="S33" s="1692"/>
      <c r="T33" s="1693"/>
      <c r="U33" s="1694"/>
      <c r="V33" s="1695"/>
      <c r="W33" s="1695"/>
      <c r="X33" s="1695"/>
      <c r="Y33" s="1695"/>
      <c r="Z33" s="1696"/>
      <c r="AA33" s="1681"/>
      <c r="AB33" s="1675"/>
      <c r="AC33" s="1675"/>
      <c r="AD33" s="1675"/>
      <c r="AE33" s="1676"/>
      <c r="AF33" s="1655" t="s">
        <v>1757</v>
      </c>
      <c r="AG33" s="1655"/>
      <c r="AH33" s="1655"/>
      <c r="AI33" s="1655"/>
      <c r="AJ33" s="1655"/>
      <c r="AK33" s="1656"/>
      <c r="AL33" s="1657" t="s">
        <v>1758</v>
      </c>
      <c r="AM33" s="1658"/>
      <c r="AN33" s="1658"/>
      <c r="AO33" s="1658"/>
      <c r="AP33" s="1658"/>
      <c r="AQ33" s="1658"/>
      <c r="AR33" s="1658"/>
      <c r="AS33" s="1658"/>
      <c r="AT33" s="1658"/>
      <c r="AU33" s="1658"/>
      <c r="AV33" s="1658"/>
      <c r="AW33" s="1658"/>
      <c r="AX33" s="1658"/>
      <c r="AY33" s="1658"/>
      <c r="AZ33" s="1659"/>
      <c r="BA33" s="1648"/>
      <c r="BB33" s="1649"/>
      <c r="BC33" s="1649"/>
      <c r="BD33" s="1649"/>
      <c r="BE33" s="1651"/>
      <c r="BF33" s="1247"/>
    </row>
    <row r="34" spans="1:58" s="674" customFormat="1" ht="21.95" customHeight="1" x14ac:dyDescent="0.15">
      <c r="A34" s="1250"/>
      <c r="B34" s="1674"/>
      <c r="C34" s="1675"/>
      <c r="D34" s="1675"/>
      <c r="E34" s="1675"/>
      <c r="F34" s="1675"/>
      <c r="G34" s="1675"/>
      <c r="H34" s="1675"/>
      <c r="I34" s="1675"/>
      <c r="J34" s="1676"/>
      <c r="K34" s="1681"/>
      <c r="L34" s="1675"/>
      <c r="M34" s="1675"/>
      <c r="N34" s="1676"/>
      <c r="O34" s="1691"/>
      <c r="P34" s="1692"/>
      <c r="Q34" s="1692"/>
      <c r="R34" s="1692"/>
      <c r="S34" s="1692"/>
      <c r="T34" s="1693"/>
      <c r="U34" s="1694"/>
      <c r="V34" s="1695"/>
      <c r="W34" s="1695"/>
      <c r="X34" s="1695"/>
      <c r="Y34" s="1695"/>
      <c r="Z34" s="1696"/>
      <c r="AA34" s="1681"/>
      <c r="AB34" s="1675"/>
      <c r="AC34" s="1675"/>
      <c r="AD34" s="1675"/>
      <c r="AE34" s="1676"/>
      <c r="AF34" s="1649" t="s">
        <v>1100</v>
      </c>
      <c r="AG34" s="1649"/>
      <c r="AH34" s="1649"/>
      <c r="AI34" s="1649"/>
      <c r="AJ34" s="1649"/>
      <c r="AK34" s="1650"/>
      <c r="AL34" s="1660" t="s">
        <v>903</v>
      </c>
      <c r="AM34" s="1661"/>
      <c r="AN34" s="1661"/>
      <c r="AO34" s="1661"/>
      <c r="AP34" s="1661"/>
      <c r="AQ34" s="1661"/>
      <c r="AR34" s="1661"/>
      <c r="AS34" s="1661"/>
      <c r="AT34" s="1661"/>
      <c r="AU34" s="1661"/>
      <c r="AV34" s="1661"/>
      <c r="AW34" s="1661"/>
      <c r="AX34" s="1661"/>
      <c r="AY34" s="1661"/>
      <c r="AZ34" s="1662"/>
      <c r="BA34" s="1648"/>
      <c r="BB34" s="1649"/>
      <c r="BC34" s="1649"/>
      <c r="BD34" s="1649"/>
      <c r="BE34" s="1651"/>
      <c r="BF34" s="1247"/>
    </row>
    <row r="35" spans="1:58" s="674" customFormat="1" ht="21.95" customHeight="1" x14ac:dyDescent="0.15">
      <c r="A35" s="1250"/>
      <c r="B35" s="1674"/>
      <c r="C35" s="1675"/>
      <c r="D35" s="1675"/>
      <c r="E35" s="1675"/>
      <c r="F35" s="1675"/>
      <c r="G35" s="1675"/>
      <c r="H35" s="1675"/>
      <c r="I35" s="1675"/>
      <c r="J35" s="1676"/>
      <c r="K35" s="1682"/>
      <c r="L35" s="1683"/>
      <c r="M35" s="1683"/>
      <c r="N35" s="1684"/>
      <c r="O35" s="1694"/>
      <c r="P35" s="1695"/>
      <c r="Q35" s="1695"/>
      <c r="R35" s="1695"/>
      <c r="S35" s="1695"/>
      <c r="T35" s="1696"/>
      <c r="U35" s="1694"/>
      <c r="V35" s="1695"/>
      <c r="W35" s="1695"/>
      <c r="X35" s="1695"/>
      <c r="Y35" s="1695"/>
      <c r="Z35" s="1696"/>
      <c r="AA35" s="1682"/>
      <c r="AB35" s="1683"/>
      <c r="AC35" s="1683"/>
      <c r="AD35" s="1683"/>
      <c r="AE35" s="1684"/>
      <c r="AF35" s="1649" t="s">
        <v>1116</v>
      </c>
      <c r="AG35" s="1649"/>
      <c r="AH35" s="1649"/>
      <c r="AI35" s="1649"/>
      <c r="AJ35" s="1649"/>
      <c r="AK35" s="1650"/>
      <c r="AL35" s="1652" t="s">
        <v>512</v>
      </c>
      <c r="AM35" s="1653"/>
      <c r="AN35" s="1653"/>
      <c r="AO35" s="1653"/>
      <c r="AP35" s="1653"/>
      <c r="AQ35" s="1653"/>
      <c r="AR35" s="1653"/>
      <c r="AS35" s="1653"/>
      <c r="AT35" s="1653"/>
      <c r="AU35" s="1653"/>
      <c r="AV35" s="1653"/>
      <c r="AW35" s="1653"/>
      <c r="AX35" s="1653"/>
      <c r="AY35" s="1653"/>
      <c r="AZ35" s="1654"/>
      <c r="BA35" s="1648"/>
      <c r="BB35" s="1649"/>
      <c r="BC35" s="1649"/>
      <c r="BD35" s="1649"/>
      <c r="BE35" s="1651"/>
      <c r="BF35" s="1248"/>
    </row>
    <row r="36" spans="1:58" s="674" customFormat="1" ht="21.95" customHeight="1" x14ac:dyDescent="0.15">
      <c r="A36" s="1250"/>
      <c r="B36" s="1674"/>
      <c r="C36" s="1675"/>
      <c r="D36" s="1675"/>
      <c r="E36" s="1675"/>
      <c r="F36" s="1675"/>
      <c r="G36" s="1675"/>
      <c r="H36" s="1675"/>
      <c r="I36" s="1675"/>
      <c r="J36" s="1676"/>
      <c r="K36" s="1682"/>
      <c r="L36" s="1683"/>
      <c r="M36" s="1683"/>
      <c r="N36" s="1684"/>
      <c r="O36" s="1694"/>
      <c r="P36" s="1695"/>
      <c r="Q36" s="1695"/>
      <c r="R36" s="1695"/>
      <c r="S36" s="1695"/>
      <c r="T36" s="1696"/>
      <c r="U36" s="1694"/>
      <c r="V36" s="1695"/>
      <c r="W36" s="1695"/>
      <c r="X36" s="1695"/>
      <c r="Y36" s="1695"/>
      <c r="Z36" s="1696"/>
      <c r="AA36" s="1682"/>
      <c r="AB36" s="1683"/>
      <c r="AC36" s="1683"/>
      <c r="AD36" s="1683"/>
      <c r="AE36" s="1684"/>
      <c r="AF36" s="1648" t="s">
        <v>1094</v>
      </c>
      <c r="AG36" s="1649"/>
      <c r="AH36" s="1649"/>
      <c r="AI36" s="1649"/>
      <c r="AJ36" s="1649"/>
      <c r="AK36" s="1650"/>
      <c r="AL36" s="1644" t="s">
        <v>903</v>
      </c>
      <c r="AM36" s="1645"/>
      <c r="AN36" s="1645"/>
      <c r="AO36" s="1645"/>
      <c r="AP36" s="1645"/>
      <c r="AQ36" s="1645"/>
      <c r="AR36" s="1645"/>
      <c r="AS36" s="1645"/>
      <c r="AT36" s="1645"/>
      <c r="AU36" s="1645"/>
      <c r="AV36" s="1645"/>
      <c r="AW36" s="1645"/>
      <c r="AX36" s="1645"/>
      <c r="AY36" s="1645"/>
      <c r="AZ36" s="1646"/>
      <c r="BA36" s="1648"/>
      <c r="BB36" s="1649"/>
      <c r="BC36" s="1649"/>
      <c r="BD36" s="1649"/>
      <c r="BE36" s="1651"/>
      <c r="BF36" s="1247"/>
    </row>
    <row r="37" spans="1:58" s="674" customFormat="1" ht="21.95" customHeight="1" x14ac:dyDescent="0.15">
      <c r="A37" s="1250"/>
      <c r="B37" s="1674"/>
      <c r="C37" s="1675"/>
      <c r="D37" s="1675"/>
      <c r="E37" s="1675"/>
      <c r="F37" s="1675"/>
      <c r="G37" s="1675"/>
      <c r="H37" s="1675"/>
      <c r="I37" s="1675"/>
      <c r="J37" s="1676"/>
      <c r="K37" s="1682"/>
      <c r="L37" s="1683"/>
      <c r="M37" s="1683"/>
      <c r="N37" s="1684"/>
      <c r="O37" s="1694"/>
      <c r="P37" s="1695"/>
      <c r="Q37" s="1695"/>
      <c r="R37" s="1695"/>
      <c r="S37" s="1695"/>
      <c r="T37" s="1696"/>
      <c r="U37" s="1694"/>
      <c r="V37" s="1695"/>
      <c r="W37" s="1695"/>
      <c r="X37" s="1695"/>
      <c r="Y37" s="1695"/>
      <c r="Z37" s="1696"/>
      <c r="AA37" s="1682"/>
      <c r="AB37" s="1683"/>
      <c r="AC37" s="1683"/>
      <c r="AD37" s="1683"/>
      <c r="AE37" s="1684"/>
      <c r="AF37" s="1641" t="s">
        <v>1108</v>
      </c>
      <c r="AG37" s="1642"/>
      <c r="AH37" s="1642"/>
      <c r="AI37" s="1642"/>
      <c r="AJ37" s="1642"/>
      <c r="AK37" s="1643"/>
      <c r="AL37" s="1644" t="s">
        <v>1109</v>
      </c>
      <c r="AM37" s="1645"/>
      <c r="AN37" s="1645"/>
      <c r="AO37" s="1645"/>
      <c r="AP37" s="1645"/>
      <c r="AQ37" s="1645"/>
      <c r="AR37" s="1645"/>
      <c r="AS37" s="1645"/>
      <c r="AT37" s="1645"/>
      <c r="AU37" s="1645"/>
      <c r="AV37" s="1645"/>
      <c r="AW37" s="1645"/>
      <c r="AX37" s="1645"/>
      <c r="AY37" s="1645"/>
      <c r="AZ37" s="1646"/>
      <c r="BA37" s="1641"/>
      <c r="BB37" s="1642"/>
      <c r="BC37" s="1642"/>
      <c r="BD37" s="1642"/>
      <c r="BE37" s="1647"/>
      <c r="BF37" s="1246"/>
    </row>
    <row r="38" spans="1:58" s="674" customFormat="1" ht="21.95" customHeight="1" x14ac:dyDescent="0.15">
      <c r="A38" s="1250"/>
      <c r="B38" s="1674"/>
      <c r="C38" s="1675"/>
      <c r="D38" s="1675"/>
      <c r="E38" s="1675"/>
      <c r="F38" s="1675"/>
      <c r="G38" s="1675"/>
      <c r="H38" s="1675"/>
      <c r="I38" s="1675"/>
      <c r="J38" s="1676"/>
      <c r="K38" s="1682"/>
      <c r="L38" s="1683"/>
      <c r="M38" s="1683"/>
      <c r="N38" s="1684"/>
      <c r="O38" s="1694"/>
      <c r="P38" s="1695"/>
      <c r="Q38" s="1695"/>
      <c r="R38" s="1695"/>
      <c r="S38" s="1695"/>
      <c r="T38" s="1696"/>
      <c r="U38" s="1694"/>
      <c r="V38" s="1695"/>
      <c r="W38" s="1695"/>
      <c r="X38" s="1695"/>
      <c r="Y38" s="1695"/>
      <c r="Z38" s="1696"/>
      <c r="AA38" s="1682"/>
      <c r="AB38" s="1683"/>
      <c r="AC38" s="1683"/>
      <c r="AD38" s="1683"/>
      <c r="AE38" s="1684"/>
      <c r="AF38" s="1648" t="s">
        <v>1105</v>
      </c>
      <c r="AG38" s="1649"/>
      <c r="AH38" s="1649"/>
      <c r="AI38" s="1649"/>
      <c r="AJ38" s="1649"/>
      <c r="AK38" s="1650"/>
      <c r="AL38" s="1644" t="s">
        <v>616</v>
      </c>
      <c r="AM38" s="1645"/>
      <c r="AN38" s="1645"/>
      <c r="AO38" s="1645"/>
      <c r="AP38" s="1645"/>
      <c r="AQ38" s="1645"/>
      <c r="AR38" s="1645"/>
      <c r="AS38" s="1645"/>
      <c r="AT38" s="1645"/>
      <c r="AU38" s="1645"/>
      <c r="AV38" s="1645"/>
      <c r="AW38" s="1645"/>
      <c r="AX38" s="1645"/>
      <c r="AY38" s="1645"/>
      <c r="AZ38" s="1646"/>
      <c r="BA38" s="1648"/>
      <c r="BB38" s="1649"/>
      <c r="BC38" s="1649"/>
      <c r="BD38" s="1649"/>
      <c r="BE38" s="1651"/>
      <c r="BF38" s="1247"/>
    </row>
    <row r="39" spans="1:58" s="674" customFormat="1" ht="21.95" customHeight="1" thickBot="1" x14ac:dyDescent="0.2">
      <c r="A39" s="1250"/>
      <c r="B39" s="1677"/>
      <c r="C39" s="1678"/>
      <c r="D39" s="1678"/>
      <c r="E39" s="1678"/>
      <c r="F39" s="1678"/>
      <c r="G39" s="1678"/>
      <c r="H39" s="1678"/>
      <c r="I39" s="1678"/>
      <c r="J39" s="1679"/>
      <c r="K39" s="1685"/>
      <c r="L39" s="1686"/>
      <c r="M39" s="1686"/>
      <c r="N39" s="1687"/>
      <c r="O39" s="1697"/>
      <c r="P39" s="1698"/>
      <c r="Q39" s="1698"/>
      <c r="R39" s="1698"/>
      <c r="S39" s="1698"/>
      <c r="T39" s="1699"/>
      <c r="U39" s="1697"/>
      <c r="V39" s="1698"/>
      <c r="W39" s="1698"/>
      <c r="X39" s="1698"/>
      <c r="Y39" s="1698"/>
      <c r="Z39" s="1699"/>
      <c r="AA39" s="1685"/>
      <c r="AB39" s="1686"/>
      <c r="AC39" s="1686"/>
      <c r="AD39" s="1686"/>
      <c r="AE39" s="1687"/>
      <c r="AF39" s="1634" t="s">
        <v>1106</v>
      </c>
      <c r="AG39" s="1635"/>
      <c r="AH39" s="1635"/>
      <c r="AI39" s="1635"/>
      <c r="AJ39" s="1635"/>
      <c r="AK39" s="1636"/>
      <c r="AL39" s="1637" t="s">
        <v>616</v>
      </c>
      <c r="AM39" s="1638"/>
      <c r="AN39" s="1638"/>
      <c r="AO39" s="1638"/>
      <c r="AP39" s="1638"/>
      <c r="AQ39" s="1638"/>
      <c r="AR39" s="1638"/>
      <c r="AS39" s="1638"/>
      <c r="AT39" s="1638"/>
      <c r="AU39" s="1638"/>
      <c r="AV39" s="1638"/>
      <c r="AW39" s="1638"/>
      <c r="AX39" s="1638"/>
      <c r="AY39" s="1638"/>
      <c r="AZ39" s="1639"/>
      <c r="BA39" s="1634"/>
      <c r="BB39" s="1635"/>
      <c r="BC39" s="1635"/>
      <c r="BD39" s="1635"/>
      <c r="BE39" s="1640"/>
      <c r="BF39" s="1247"/>
    </row>
    <row r="43" spans="1:58" ht="27" customHeight="1" x14ac:dyDescent="0.15">
      <c r="B43" s="678" t="s">
        <v>513</v>
      </c>
      <c r="C43" s="679"/>
      <c r="D43" s="1631" t="s">
        <v>1131</v>
      </c>
      <c r="E43" s="1631"/>
      <c r="F43" s="1631"/>
      <c r="G43" s="1631"/>
      <c r="H43" s="1631"/>
      <c r="I43" s="1631"/>
      <c r="J43" s="1631"/>
      <c r="K43" s="1631"/>
      <c r="L43" s="1631"/>
      <c r="M43" s="1631"/>
      <c r="N43" s="1631"/>
      <c r="O43" s="1631"/>
      <c r="P43" s="1631"/>
      <c r="Q43" s="1631"/>
      <c r="R43" s="1631"/>
      <c r="S43" s="1631"/>
      <c r="T43" s="1631"/>
      <c r="U43" s="1631"/>
      <c r="V43" s="1631"/>
      <c r="W43" s="1631"/>
      <c r="X43" s="1631"/>
      <c r="Y43" s="1631"/>
      <c r="Z43" s="1631"/>
      <c r="AA43" s="1631"/>
      <c r="AB43" s="1631"/>
      <c r="AC43" s="1631"/>
      <c r="AD43" s="1631"/>
      <c r="AE43" s="1631"/>
      <c r="AF43" s="1631"/>
      <c r="AG43" s="1631"/>
      <c r="AH43" s="1631"/>
      <c r="AI43" s="1631"/>
      <c r="AJ43" s="1631"/>
      <c r="AK43" s="1631"/>
      <c r="AL43" s="1631"/>
      <c r="AM43" s="1631"/>
      <c r="AN43" s="1631"/>
      <c r="AO43" s="1631"/>
      <c r="AP43" s="1631"/>
      <c r="AQ43" s="1631"/>
      <c r="AR43" s="1631"/>
      <c r="AS43" s="1631"/>
      <c r="AT43" s="1631"/>
      <c r="AU43" s="1631"/>
      <c r="AV43" s="1631"/>
      <c r="AW43" s="1631"/>
      <c r="AX43" s="1631"/>
      <c r="AY43" s="1631"/>
      <c r="AZ43" s="1631"/>
      <c r="BA43" s="1631"/>
      <c r="BB43" s="1631"/>
      <c r="BC43" s="1631"/>
      <c r="BD43" s="1631"/>
      <c r="BE43" s="1631"/>
      <c r="BF43" s="1631"/>
    </row>
    <row r="44" spans="1:58" ht="248.25" customHeight="1" x14ac:dyDescent="0.15">
      <c r="B44" s="678"/>
      <c r="C44" s="679"/>
      <c r="D44" s="1631"/>
      <c r="E44" s="1631"/>
      <c r="F44" s="1631"/>
      <c r="G44" s="1631"/>
      <c r="H44" s="1631"/>
      <c r="I44" s="1631"/>
      <c r="J44" s="1631"/>
      <c r="K44" s="1631"/>
      <c r="L44" s="1631"/>
      <c r="M44" s="1631"/>
      <c r="N44" s="1631"/>
      <c r="O44" s="1631"/>
      <c r="P44" s="1631"/>
      <c r="Q44" s="1631"/>
      <c r="R44" s="1631"/>
      <c r="S44" s="1631"/>
      <c r="T44" s="1631"/>
      <c r="U44" s="1631"/>
      <c r="V44" s="1631"/>
      <c r="W44" s="1631"/>
      <c r="X44" s="1631"/>
      <c r="Y44" s="1631"/>
      <c r="Z44" s="1631"/>
      <c r="AA44" s="1631"/>
      <c r="AB44" s="1631"/>
      <c r="AC44" s="1631"/>
      <c r="AD44" s="1631"/>
      <c r="AE44" s="1631"/>
      <c r="AF44" s="1631"/>
      <c r="AG44" s="1631"/>
      <c r="AH44" s="1631"/>
      <c r="AI44" s="1631"/>
      <c r="AJ44" s="1631"/>
      <c r="AK44" s="1631"/>
      <c r="AL44" s="1631"/>
      <c r="AM44" s="1631"/>
      <c r="AN44" s="1631"/>
      <c r="AO44" s="1631"/>
      <c r="AP44" s="1631"/>
      <c r="AQ44" s="1631"/>
      <c r="AR44" s="1631"/>
      <c r="AS44" s="1631"/>
      <c r="AT44" s="1631"/>
      <c r="AU44" s="1631"/>
      <c r="AV44" s="1631"/>
      <c r="AW44" s="1631"/>
      <c r="AX44" s="1631"/>
      <c r="AY44" s="1631"/>
      <c r="AZ44" s="1631"/>
      <c r="BA44" s="1631"/>
      <c r="BB44" s="1631"/>
      <c r="BC44" s="1631"/>
      <c r="BD44" s="1631"/>
      <c r="BE44" s="1631"/>
      <c r="BF44" s="1631"/>
    </row>
    <row r="45" spans="1:58" ht="26.25" customHeight="1" x14ac:dyDescent="0.15">
      <c r="B45" s="678" t="s">
        <v>615</v>
      </c>
      <c r="C45" s="678"/>
      <c r="D45" s="678" t="s">
        <v>53</v>
      </c>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8"/>
      <c r="AC45" s="678"/>
      <c r="AD45" s="678"/>
      <c r="AE45" s="678"/>
      <c r="AF45" s="678"/>
      <c r="AG45" s="678"/>
      <c r="AH45" s="678"/>
      <c r="AI45" s="678"/>
      <c r="AJ45" s="678"/>
      <c r="AK45" s="678"/>
      <c r="AL45" s="678"/>
      <c r="AM45" s="678"/>
      <c r="AN45" s="678"/>
      <c r="AO45" s="678"/>
      <c r="AP45" s="678"/>
      <c r="AQ45" s="678"/>
      <c r="AR45" s="678"/>
      <c r="AS45" s="678"/>
      <c r="AT45" s="678"/>
      <c r="AU45" s="678"/>
      <c r="AV45" s="678"/>
      <c r="AW45" s="678"/>
      <c r="AX45" s="678"/>
      <c r="AY45" s="678"/>
      <c r="AZ45" s="678"/>
      <c r="BA45" s="678"/>
      <c r="BB45" s="678"/>
      <c r="BC45" s="678"/>
      <c r="BD45" s="678"/>
      <c r="BE45" s="678"/>
      <c r="BF45" s="678"/>
    </row>
    <row r="46" spans="1:58" ht="26.25" customHeight="1" x14ac:dyDescent="0.15">
      <c r="B46" s="678" t="s">
        <v>1132</v>
      </c>
      <c r="C46" s="679"/>
      <c r="D46" s="679" t="s">
        <v>1133</v>
      </c>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0"/>
      <c r="AP46" s="680"/>
      <c r="AQ46" s="680"/>
      <c r="AR46" s="680"/>
      <c r="AS46" s="680"/>
      <c r="AT46" s="680"/>
      <c r="AU46" s="680"/>
      <c r="AV46" s="680"/>
      <c r="AW46" s="680"/>
      <c r="AX46" s="680"/>
      <c r="AY46" s="680"/>
      <c r="AZ46" s="680"/>
      <c r="BA46" s="680"/>
      <c r="BB46" s="680"/>
      <c r="BC46" s="680"/>
      <c r="BD46" s="680"/>
      <c r="BE46" s="680"/>
      <c r="BF46" s="680"/>
    </row>
    <row r="47" spans="1:58" ht="27.75" customHeight="1" x14ac:dyDescent="0.15">
      <c r="B47" s="678" t="s">
        <v>613</v>
      </c>
      <c r="C47" s="679"/>
      <c r="D47" s="681" t="s">
        <v>1134</v>
      </c>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1"/>
      <c r="AY47" s="681"/>
      <c r="AZ47" s="681"/>
      <c r="BA47" s="681"/>
      <c r="BB47" s="681"/>
      <c r="BC47" s="681"/>
      <c r="BD47" s="681"/>
      <c r="BE47" s="681"/>
      <c r="BF47" s="682"/>
    </row>
    <row r="48" spans="1:58" ht="27.75" customHeight="1" x14ac:dyDescent="0.15">
      <c r="B48" s="678" t="s">
        <v>612</v>
      </c>
      <c r="C48" s="681"/>
      <c r="D48" s="679" t="s">
        <v>1135</v>
      </c>
      <c r="E48" s="682"/>
      <c r="F48" s="682"/>
      <c r="G48" s="682"/>
      <c r="H48" s="682"/>
      <c r="I48" s="682"/>
      <c r="J48" s="682"/>
      <c r="K48" s="682"/>
      <c r="L48" s="682"/>
      <c r="M48" s="682"/>
      <c r="N48" s="682"/>
      <c r="O48" s="682"/>
      <c r="P48" s="682"/>
      <c r="Q48" s="682"/>
      <c r="R48" s="682"/>
      <c r="S48" s="682"/>
      <c r="T48" s="682"/>
      <c r="U48" s="682"/>
      <c r="V48" s="682"/>
      <c r="W48" s="682"/>
      <c r="X48" s="682"/>
      <c r="Y48" s="682"/>
      <c r="Z48" s="682"/>
      <c r="AA48" s="682"/>
      <c r="AB48" s="682"/>
      <c r="AC48" s="682"/>
      <c r="AD48" s="682"/>
      <c r="AE48" s="682"/>
      <c r="AF48" s="682"/>
      <c r="AG48" s="682"/>
      <c r="AH48" s="682"/>
      <c r="AI48" s="682"/>
      <c r="AJ48" s="682"/>
      <c r="AK48" s="682"/>
      <c r="AL48" s="682"/>
      <c r="AM48" s="682"/>
      <c r="AN48" s="682"/>
      <c r="AO48" s="682"/>
      <c r="AP48" s="682"/>
      <c r="AQ48" s="682"/>
      <c r="AR48" s="682"/>
      <c r="AS48" s="682"/>
      <c r="AT48" s="682"/>
      <c r="AU48" s="682"/>
      <c r="AV48" s="682"/>
      <c r="AW48" s="682"/>
      <c r="AX48" s="682"/>
      <c r="AY48" s="682"/>
      <c r="AZ48" s="682"/>
      <c r="BA48" s="682"/>
      <c r="BB48" s="682"/>
      <c r="BC48" s="682"/>
      <c r="BD48" s="682"/>
      <c r="BE48" s="682"/>
      <c r="BF48" s="682"/>
    </row>
    <row r="49" spans="2:58" ht="27.75" customHeight="1" x14ac:dyDescent="0.15">
      <c r="B49" s="678" t="s">
        <v>1136</v>
      </c>
      <c r="C49" s="681"/>
      <c r="D49" s="1631" t="s">
        <v>1137</v>
      </c>
      <c r="E49" s="1631"/>
      <c r="F49" s="1631"/>
      <c r="G49" s="1631"/>
      <c r="H49" s="1631"/>
      <c r="I49" s="1631"/>
      <c r="J49" s="1631"/>
      <c r="K49" s="1631"/>
      <c r="L49" s="1631"/>
      <c r="M49" s="1631"/>
      <c r="N49" s="1631"/>
      <c r="O49" s="1631"/>
      <c r="P49" s="1631"/>
      <c r="Q49" s="1631"/>
      <c r="R49" s="1631"/>
      <c r="S49" s="1631"/>
      <c r="T49" s="1631"/>
      <c r="U49" s="1631"/>
      <c r="V49" s="1631"/>
      <c r="W49" s="1631"/>
      <c r="X49" s="1631"/>
      <c r="Y49" s="1631"/>
      <c r="Z49" s="1631"/>
      <c r="AA49" s="1631"/>
      <c r="AB49" s="1631"/>
      <c r="AC49" s="1631"/>
      <c r="AD49" s="1631"/>
      <c r="AE49" s="1631"/>
      <c r="AF49" s="1631"/>
      <c r="AG49" s="1631"/>
      <c r="AH49" s="1631"/>
      <c r="AI49" s="1631"/>
      <c r="AJ49" s="1631"/>
      <c r="AK49" s="1631"/>
      <c r="AL49" s="1631"/>
      <c r="AM49" s="1631"/>
      <c r="AN49" s="1631"/>
      <c r="AO49" s="1631"/>
      <c r="AP49" s="1631"/>
      <c r="AQ49" s="1631"/>
      <c r="AR49" s="1631"/>
      <c r="AS49" s="1631"/>
      <c r="AT49" s="1631"/>
      <c r="AU49" s="1631"/>
      <c r="AV49" s="1631"/>
      <c r="AW49" s="1631"/>
      <c r="AX49" s="1631"/>
      <c r="AY49" s="1631"/>
      <c r="AZ49" s="1631"/>
      <c r="BA49" s="1631"/>
      <c r="BB49" s="1631"/>
      <c r="BC49" s="1631"/>
      <c r="BD49" s="1631"/>
      <c r="BE49" s="1631"/>
      <c r="BF49" s="1631"/>
    </row>
    <row r="50" spans="2:58" ht="34.5" customHeight="1" x14ac:dyDescent="0.15">
      <c r="B50" s="678"/>
      <c r="C50" s="681"/>
      <c r="D50" s="1631"/>
      <c r="E50" s="1631"/>
      <c r="F50" s="1631"/>
      <c r="G50" s="1631"/>
      <c r="H50" s="1631"/>
      <c r="I50" s="1631"/>
      <c r="J50" s="1631"/>
      <c r="K50" s="1631"/>
      <c r="L50" s="1631"/>
      <c r="M50" s="1631"/>
      <c r="N50" s="1631"/>
      <c r="O50" s="1631"/>
      <c r="P50" s="1631"/>
      <c r="Q50" s="1631"/>
      <c r="R50" s="1631"/>
      <c r="S50" s="1631"/>
      <c r="T50" s="1631"/>
      <c r="U50" s="1631"/>
      <c r="V50" s="1631"/>
      <c r="W50" s="1631"/>
      <c r="X50" s="1631"/>
      <c r="Y50" s="1631"/>
      <c r="Z50" s="1631"/>
      <c r="AA50" s="1631"/>
      <c r="AB50" s="1631"/>
      <c r="AC50" s="1631"/>
      <c r="AD50" s="1631"/>
      <c r="AE50" s="1631"/>
      <c r="AF50" s="1631"/>
      <c r="AG50" s="1631"/>
      <c r="AH50" s="1631"/>
      <c r="AI50" s="1631"/>
      <c r="AJ50" s="1631"/>
      <c r="AK50" s="1631"/>
      <c r="AL50" s="1631"/>
      <c r="AM50" s="1631"/>
      <c r="AN50" s="1631"/>
      <c r="AO50" s="1631"/>
      <c r="AP50" s="1631"/>
      <c r="AQ50" s="1631"/>
      <c r="AR50" s="1631"/>
      <c r="AS50" s="1631"/>
      <c r="AT50" s="1631"/>
      <c r="AU50" s="1631"/>
      <c r="AV50" s="1631"/>
      <c r="AW50" s="1631"/>
      <c r="AX50" s="1631"/>
      <c r="AY50" s="1631"/>
      <c r="AZ50" s="1631"/>
      <c r="BA50" s="1631"/>
      <c r="BB50" s="1631"/>
      <c r="BC50" s="1631"/>
      <c r="BD50" s="1631"/>
      <c r="BE50" s="1631"/>
      <c r="BF50" s="1631"/>
    </row>
    <row r="51" spans="2:58" ht="34.5" customHeight="1" x14ac:dyDescent="0.15">
      <c r="B51" s="678"/>
      <c r="C51" s="681"/>
      <c r="D51" s="1631"/>
      <c r="E51" s="1631"/>
      <c r="F51" s="1631"/>
      <c r="G51" s="1631"/>
      <c r="H51" s="1631"/>
      <c r="I51" s="1631"/>
      <c r="J51" s="1631"/>
      <c r="K51" s="1631"/>
      <c r="L51" s="1631"/>
      <c r="M51" s="1631"/>
      <c r="N51" s="1631"/>
      <c r="O51" s="1631"/>
      <c r="P51" s="1631"/>
      <c r="Q51" s="1631"/>
      <c r="R51" s="1631"/>
      <c r="S51" s="1631"/>
      <c r="T51" s="1631"/>
      <c r="U51" s="1631"/>
      <c r="V51" s="1631"/>
      <c r="W51" s="1631"/>
      <c r="X51" s="1631"/>
      <c r="Y51" s="1631"/>
      <c r="Z51" s="1631"/>
      <c r="AA51" s="1631"/>
      <c r="AB51" s="1631"/>
      <c r="AC51" s="1631"/>
      <c r="AD51" s="1631"/>
      <c r="AE51" s="1631"/>
      <c r="AF51" s="1631"/>
      <c r="AG51" s="1631"/>
      <c r="AH51" s="1631"/>
      <c r="AI51" s="1631"/>
      <c r="AJ51" s="1631"/>
      <c r="AK51" s="1631"/>
      <c r="AL51" s="1631"/>
      <c r="AM51" s="1631"/>
      <c r="AN51" s="1631"/>
      <c r="AO51" s="1631"/>
      <c r="AP51" s="1631"/>
      <c r="AQ51" s="1631"/>
      <c r="AR51" s="1631"/>
      <c r="AS51" s="1631"/>
      <c r="AT51" s="1631"/>
      <c r="AU51" s="1631"/>
      <c r="AV51" s="1631"/>
      <c r="AW51" s="1631"/>
      <c r="AX51" s="1631"/>
      <c r="AY51" s="1631"/>
      <c r="AZ51" s="1631"/>
      <c r="BA51" s="1631"/>
      <c r="BB51" s="1631"/>
      <c r="BC51" s="1631"/>
      <c r="BD51" s="1631"/>
      <c r="BE51" s="1631"/>
      <c r="BF51" s="1631"/>
    </row>
    <row r="52" spans="2:58" ht="22.5" customHeight="1" x14ac:dyDescent="0.15">
      <c r="B52" s="678" t="s">
        <v>1138</v>
      </c>
      <c r="C52" s="679"/>
      <c r="D52" s="1632" t="s">
        <v>1139</v>
      </c>
      <c r="E52" s="1632"/>
      <c r="F52" s="1632"/>
      <c r="G52" s="1632"/>
      <c r="H52" s="1632"/>
      <c r="I52" s="1632"/>
      <c r="J52" s="1632"/>
      <c r="K52" s="1632"/>
      <c r="L52" s="1632"/>
      <c r="M52" s="1632"/>
      <c r="N52" s="1632"/>
      <c r="O52" s="1632"/>
      <c r="P52" s="1632"/>
      <c r="Q52" s="1632"/>
      <c r="R52" s="1632"/>
      <c r="S52" s="1632"/>
      <c r="T52" s="1632"/>
      <c r="U52" s="1632"/>
      <c r="V52" s="1632"/>
      <c r="W52" s="1632"/>
      <c r="X52" s="1632"/>
      <c r="Y52" s="1632"/>
      <c r="Z52" s="1632"/>
      <c r="AA52" s="1632"/>
      <c r="AB52" s="1632"/>
      <c r="AC52" s="1632"/>
      <c r="AD52" s="1632"/>
      <c r="AE52" s="1632"/>
      <c r="AF52" s="1632"/>
      <c r="AG52" s="1632"/>
      <c r="AH52" s="1632"/>
      <c r="AI52" s="1632"/>
      <c r="AJ52" s="1632"/>
      <c r="AK52" s="1632"/>
      <c r="AL52" s="1632"/>
      <c r="AM52" s="1632"/>
      <c r="AN52" s="1632"/>
      <c r="AO52" s="1632"/>
      <c r="AP52" s="1632"/>
      <c r="AQ52" s="1632"/>
      <c r="AR52" s="1632"/>
      <c r="AS52" s="1632"/>
      <c r="AT52" s="1632"/>
      <c r="AU52" s="1632"/>
      <c r="AV52" s="1632"/>
      <c r="AW52" s="1632"/>
      <c r="AX52" s="1632"/>
      <c r="AY52" s="1632"/>
      <c r="AZ52" s="1632"/>
      <c r="BA52" s="1632"/>
      <c r="BB52" s="1632"/>
      <c r="BC52" s="1632"/>
      <c r="BD52" s="1632"/>
      <c r="BE52" s="1632"/>
      <c r="BF52" s="1632"/>
    </row>
    <row r="53" spans="2:58" ht="22.5" customHeight="1" x14ac:dyDescent="0.15">
      <c r="B53" s="678"/>
      <c r="C53" s="679"/>
      <c r="D53" s="1632"/>
      <c r="E53" s="1632"/>
      <c r="F53" s="1632"/>
      <c r="G53" s="1632"/>
      <c r="H53" s="1632"/>
      <c r="I53" s="1632"/>
      <c r="J53" s="1632"/>
      <c r="K53" s="1632"/>
      <c r="L53" s="1632"/>
      <c r="M53" s="1632"/>
      <c r="N53" s="1632"/>
      <c r="O53" s="1632"/>
      <c r="P53" s="1632"/>
      <c r="Q53" s="1632"/>
      <c r="R53" s="1632"/>
      <c r="S53" s="1632"/>
      <c r="T53" s="1632"/>
      <c r="U53" s="1632"/>
      <c r="V53" s="1632"/>
      <c r="W53" s="1632"/>
      <c r="X53" s="1632"/>
      <c r="Y53" s="1632"/>
      <c r="Z53" s="1632"/>
      <c r="AA53" s="1632"/>
      <c r="AB53" s="1632"/>
      <c r="AC53" s="1632"/>
      <c r="AD53" s="1632"/>
      <c r="AE53" s="1632"/>
      <c r="AF53" s="1632"/>
      <c r="AG53" s="1632"/>
      <c r="AH53" s="1632"/>
      <c r="AI53" s="1632"/>
      <c r="AJ53" s="1632"/>
      <c r="AK53" s="1632"/>
      <c r="AL53" s="1632"/>
      <c r="AM53" s="1632"/>
      <c r="AN53" s="1632"/>
      <c r="AO53" s="1632"/>
      <c r="AP53" s="1632"/>
      <c r="AQ53" s="1632"/>
      <c r="AR53" s="1632"/>
      <c r="AS53" s="1632"/>
      <c r="AT53" s="1632"/>
      <c r="AU53" s="1632"/>
      <c r="AV53" s="1632"/>
      <c r="AW53" s="1632"/>
      <c r="AX53" s="1632"/>
      <c r="AY53" s="1632"/>
      <c r="AZ53" s="1632"/>
      <c r="BA53" s="1632"/>
      <c r="BB53" s="1632"/>
      <c r="BC53" s="1632"/>
      <c r="BD53" s="1632"/>
      <c r="BE53" s="1632"/>
      <c r="BF53" s="1632"/>
    </row>
    <row r="54" spans="2:58" ht="27.75" customHeight="1" x14ac:dyDescent="0.15">
      <c r="B54" s="678" t="s">
        <v>1140</v>
      </c>
      <c r="C54" s="679"/>
      <c r="D54" s="1632" t="s">
        <v>614</v>
      </c>
      <c r="E54" s="1632"/>
      <c r="F54" s="1632"/>
      <c r="G54" s="1632"/>
      <c r="H54" s="1632"/>
      <c r="I54" s="1632"/>
      <c r="J54" s="1632"/>
      <c r="K54" s="1632"/>
      <c r="L54" s="1632"/>
      <c r="M54" s="1632"/>
      <c r="N54" s="1632"/>
      <c r="O54" s="1632"/>
      <c r="P54" s="1632"/>
      <c r="Q54" s="1632"/>
      <c r="R54" s="1632"/>
      <c r="S54" s="1632"/>
      <c r="T54" s="1632"/>
      <c r="U54" s="1632"/>
      <c r="V54" s="1632"/>
      <c r="W54" s="1632"/>
      <c r="X54" s="1632"/>
      <c r="Y54" s="1632"/>
      <c r="Z54" s="1632"/>
      <c r="AA54" s="1632"/>
      <c r="AB54" s="1632"/>
      <c r="AC54" s="1632"/>
      <c r="AD54" s="1632"/>
      <c r="AE54" s="1632"/>
      <c r="AF54" s="1632"/>
      <c r="AG54" s="1632"/>
      <c r="AH54" s="1632"/>
      <c r="AI54" s="1632"/>
      <c r="AJ54" s="1632"/>
      <c r="AK54" s="1632"/>
      <c r="AL54" s="1632"/>
      <c r="AM54" s="1632"/>
      <c r="AN54" s="1632"/>
      <c r="AO54" s="1632"/>
      <c r="AP54" s="1632"/>
      <c r="AQ54" s="1632"/>
      <c r="AR54" s="1632"/>
      <c r="AS54" s="1632"/>
      <c r="AT54" s="1632"/>
      <c r="AU54" s="1632"/>
      <c r="AV54" s="1632"/>
      <c r="AW54" s="1632"/>
      <c r="AX54" s="1632"/>
      <c r="AY54" s="1632"/>
      <c r="AZ54" s="1632"/>
      <c r="BA54" s="1632"/>
      <c r="BB54" s="1632"/>
      <c r="BC54" s="1632"/>
      <c r="BD54" s="1632"/>
      <c r="BE54" s="1632"/>
      <c r="BF54" s="682"/>
    </row>
    <row r="55" spans="2:58" ht="26.25" customHeight="1" x14ac:dyDescent="0.15">
      <c r="B55" s="678" t="s">
        <v>1141</v>
      </c>
      <c r="C55" s="682"/>
      <c r="D55" s="679" t="s">
        <v>1142</v>
      </c>
      <c r="E55" s="682"/>
      <c r="F55" s="682"/>
      <c r="G55" s="682"/>
      <c r="H55" s="682"/>
      <c r="I55" s="682"/>
      <c r="J55" s="682"/>
      <c r="K55" s="682"/>
      <c r="L55" s="682"/>
      <c r="M55" s="682"/>
      <c r="N55" s="682"/>
      <c r="O55" s="682"/>
      <c r="P55" s="682"/>
      <c r="Q55" s="682"/>
      <c r="R55" s="682"/>
      <c r="S55" s="682"/>
      <c r="T55" s="682"/>
      <c r="U55" s="682"/>
      <c r="V55" s="682"/>
      <c r="W55" s="682"/>
      <c r="X55" s="682"/>
      <c r="Y55" s="682"/>
      <c r="Z55" s="682"/>
      <c r="AA55" s="682"/>
      <c r="AB55" s="682"/>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2"/>
      <c r="AY55" s="682"/>
      <c r="AZ55" s="682"/>
      <c r="BA55" s="682"/>
      <c r="BB55" s="682"/>
      <c r="BC55" s="682"/>
      <c r="BD55" s="682"/>
      <c r="BE55" s="682"/>
      <c r="BF55" s="682"/>
    </row>
    <row r="56" spans="2:58" ht="26.25" customHeight="1" x14ac:dyDescent="0.15">
      <c r="B56" s="678"/>
      <c r="C56" s="682"/>
      <c r="D56" s="679" t="s">
        <v>1143</v>
      </c>
      <c r="E56" s="682"/>
      <c r="F56" s="682"/>
      <c r="G56" s="682"/>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c r="AI56" s="682"/>
      <c r="AJ56" s="682"/>
      <c r="AK56" s="682"/>
      <c r="AL56" s="682"/>
      <c r="AM56" s="682"/>
      <c r="AN56" s="682"/>
      <c r="AO56" s="682"/>
      <c r="AP56" s="682"/>
      <c r="AQ56" s="682"/>
      <c r="AR56" s="682"/>
      <c r="AS56" s="682"/>
      <c r="AT56" s="682"/>
      <c r="AU56" s="682"/>
      <c r="AV56" s="682"/>
      <c r="AW56" s="682"/>
      <c r="AX56" s="682"/>
      <c r="AY56" s="682"/>
      <c r="AZ56" s="682"/>
      <c r="BA56" s="682"/>
      <c r="BB56" s="682"/>
      <c r="BC56" s="682"/>
      <c r="BD56" s="682"/>
      <c r="BE56" s="682"/>
      <c r="BF56" s="682"/>
    </row>
    <row r="57" spans="2:58" ht="26.25" customHeight="1" x14ac:dyDescent="0.15">
      <c r="B57" s="678" t="s">
        <v>1144</v>
      </c>
      <c r="C57" s="682"/>
      <c r="D57" s="679" t="s">
        <v>1145</v>
      </c>
      <c r="E57" s="682"/>
      <c r="F57" s="682"/>
      <c r="G57" s="682"/>
      <c r="H57" s="682"/>
      <c r="I57" s="682"/>
      <c r="J57" s="682"/>
      <c r="K57" s="682"/>
      <c r="L57" s="682"/>
      <c r="M57" s="682"/>
      <c r="N57" s="682"/>
      <c r="O57" s="682"/>
      <c r="P57" s="682"/>
      <c r="Q57" s="682"/>
      <c r="R57" s="682"/>
      <c r="S57" s="682"/>
      <c r="T57" s="682"/>
      <c r="U57" s="682"/>
      <c r="V57" s="682"/>
      <c r="W57" s="682"/>
      <c r="X57" s="682"/>
      <c r="Y57" s="682"/>
      <c r="Z57" s="682"/>
      <c r="AA57" s="682"/>
      <c r="AB57" s="682"/>
      <c r="AC57" s="682"/>
      <c r="AD57" s="682"/>
      <c r="AE57" s="682"/>
      <c r="AF57" s="682"/>
      <c r="AG57" s="682"/>
      <c r="AH57" s="682"/>
      <c r="AI57" s="682"/>
      <c r="AJ57" s="682"/>
      <c r="AK57" s="682"/>
      <c r="AL57" s="682"/>
      <c r="AM57" s="682"/>
      <c r="AN57" s="682"/>
      <c r="AO57" s="682"/>
      <c r="AP57" s="682"/>
      <c r="AQ57" s="682"/>
      <c r="AR57" s="682"/>
      <c r="AS57" s="682"/>
      <c r="AT57" s="682"/>
      <c r="AU57" s="682"/>
      <c r="AV57" s="682"/>
      <c r="AW57" s="682"/>
      <c r="AX57" s="682"/>
      <c r="AY57" s="682"/>
      <c r="AZ57" s="682"/>
      <c r="BA57" s="682"/>
      <c r="BB57" s="682"/>
      <c r="BC57" s="682"/>
      <c r="BD57" s="682"/>
      <c r="BE57" s="682"/>
      <c r="BF57" s="682"/>
    </row>
    <row r="58" spans="2:58" ht="66.75" customHeight="1" x14ac:dyDescent="0.15">
      <c r="B58" s="683" t="s">
        <v>1146</v>
      </c>
      <c r="C58" s="682"/>
      <c r="D58" s="1631" t="s">
        <v>1147</v>
      </c>
      <c r="E58" s="1631"/>
      <c r="F58" s="1631"/>
      <c r="G58" s="1631"/>
      <c r="H58" s="1631"/>
      <c r="I58" s="1631"/>
      <c r="J58" s="1631"/>
      <c r="K58" s="1631"/>
      <c r="L58" s="1631"/>
      <c r="M58" s="1631"/>
      <c r="N58" s="1631"/>
      <c r="O58" s="1631"/>
      <c r="P58" s="1631"/>
      <c r="Q58" s="1631"/>
      <c r="R58" s="1631"/>
      <c r="S58" s="1631"/>
      <c r="T58" s="1631"/>
      <c r="U58" s="1631"/>
      <c r="V58" s="1631"/>
      <c r="W58" s="1631"/>
      <c r="X58" s="1631"/>
      <c r="Y58" s="1631"/>
      <c r="Z58" s="1631"/>
      <c r="AA58" s="1631"/>
      <c r="AB58" s="1631"/>
      <c r="AC58" s="1631"/>
      <c r="AD58" s="1631"/>
      <c r="AE58" s="1631"/>
      <c r="AF58" s="1631"/>
      <c r="AG58" s="1631"/>
      <c r="AH58" s="1631"/>
      <c r="AI58" s="1631"/>
      <c r="AJ58" s="1631"/>
      <c r="AK58" s="1631"/>
      <c r="AL58" s="1631"/>
      <c r="AM58" s="1631"/>
      <c r="AN58" s="1631"/>
      <c r="AO58" s="1631"/>
      <c r="AP58" s="1631"/>
      <c r="AQ58" s="1631"/>
      <c r="AR58" s="1631"/>
      <c r="AS58" s="1631"/>
      <c r="AT58" s="1631"/>
      <c r="AU58" s="1631"/>
      <c r="AV58" s="1631"/>
      <c r="AW58" s="1631"/>
      <c r="AX58" s="1631"/>
      <c r="AY58" s="1631"/>
      <c r="AZ58" s="1631"/>
      <c r="BA58" s="1631"/>
      <c r="BB58" s="1631"/>
      <c r="BC58" s="1631"/>
      <c r="BD58" s="1631"/>
      <c r="BE58" s="1631"/>
      <c r="BF58" s="1631"/>
    </row>
    <row r="59" spans="2:58" ht="57.75" customHeight="1" x14ac:dyDescent="0.15">
      <c r="B59" s="683" t="s">
        <v>1148</v>
      </c>
      <c r="C59" s="682"/>
      <c r="D59" s="1631" t="s">
        <v>1149</v>
      </c>
      <c r="E59" s="1631"/>
      <c r="F59" s="1631"/>
      <c r="G59" s="1631"/>
      <c r="H59" s="1631"/>
      <c r="I59" s="1631"/>
      <c r="J59" s="1631"/>
      <c r="K59" s="1631"/>
      <c r="L59" s="1631"/>
      <c r="M59" s="1631"/>
      <c r="N59" s="1631"/>
      <c r="O59" s="1631"/>
      <c r="P59" s="1631"/>
      <c r="Q59" s="1631"/>
      <c r="R59" s="1631"/>
      <c r="S59" s="1631"/>
      <c r="T59" s="1631"/>
      <c r="U59" s="1631"/>
      <c r="V59" s="1631"/>
      <c r="W59" s="1631"/>
      <c r="X59" s="1631"/>
      <c r="Y59" s="1631"/>
      <c r="Z59" s="1631"/>
      <c r="AA59" s="1631"/>
      <c r="AB59" s="1631"/>
      <c r="AC59" s="1631"/>
      <c r="AD59" s="1631"/>
      <c r="AE59" s="1631"/>
      <c r="AF59" s="1631"/>
      <c r="AG59" s="1631"/>
      <c r="AH59" s="1631"/>
      <c r="AI59" s="1631"/>
      <c r="AJ59" s="1631"/>
      <c r="AK59" s="1631"/>
      <c r="AL59" s="1631"/>
      <c r="AM59" s="1631"/>
      <c r="AN59" s="1631"/>
      <c r="AO59" s="1631"/>
      <c r="AP59" s="1631"/>
      <c r="AQ59" s="1631"/>
      <c r="AR59" s="1631"/>
      <c r="AS59" s="1631"/>
      <c r="AT59" s="1631"/>
      <c r="AU59" s="1631"/>
      <c r="AV59" s="1631"/>
      <c r="AW59" s="1631"/>
      <c r="AX59" s="1631"/>
      <c r="AY59" s="1631"/>
      <c r="AZ59" s="1631"/>
      <c r="BA59" s="1631"/>
      <c r="BB59" s="1631"/>
      <c r="BC59" s="1631"/>
      <c r="BD59" s="1631"/>
      <c r="BE59" s="1631"/>
      <c r="BF59" s="1631"/>
    </row>
    <row r="60" spans="2:58" ht="26.25" customHeight="1" x14ac:dyDescent="0.15">
      <c r="B60" s="683" t="s">
        <v>1150</v>
      </c>
      <c r="C60" s="684"/>
      <c r="D60" s="680" t="s">
        <v>1151</v>
      </c>
      <c r="E60" s="684"/>
      <c r="F60" s="682"/>
      <c r="G60" s="682"/>
      <c r="H60" s="682"/>
      <c r="I60" s="682"/>
      <c r="J60" s="682"/>
      <c r="K60" s="682"/>
      <c r="L60" s="682"/>
      <c r="M60" s="682"/>
      <c r="N60" s="682"/>
      <c r="O60" s="682"/>
      <c r="P60" s="682"/>
      <c r="Q60" s="682"/>
      <c r="R60" s="682"/>
      <c r="S60" s="682"/>
      <c r="T60" s="682"/>
      <c r="U60" s="682"/>
      <c r="V60" s="682"/>
      <c r="W60" s="682"/>
      <c r="X60" s="682"/>
      <c r="Y60" s="682"/>
      <c r="Z60" s="682"/>
      <c r="AA60" s="682"/>
      <c r="AB60" s="682"/>
      <c r="AC60" s="682"/>
      <c r="AD60" s="682"/>
      <c r="AE60" s="682"/>
      <c r="AF60" s="682"/>
      <c r="AG60" s="682"/>
      <c r="AH60" s="682"/>
      <c r="AI60" s="682"/>
      <c r="AJ60" s="682"/>
      <c r="AK60" s="682"/>
      <c r="AL60" s="682"/>
      <c r="AM60" s="682"/>
      <c r="AN60" s="682"/>
      <c r="AO60" s="682"/>
      <c r="AP60" s="682"/>
      <c r="AQ60" s="682"/>
      <c r="AR60" s="682"/>
      <c r="AS60" s="682"/>
      <c r="AT60" s="682"/>
      <c r="AU60" s="682"/>
      <c r="AV60" s="682"/>
      <c r="AW60" s="682"/>
      <c r="AX60" s="682"/>
      <c r="AY60" s="682"/>
      <c r="AZ60" s="682"/>
      <c r="BA60" s="682"/>
      <c r="BB60" s="682"/>
      <c r="BC60" s="682"/>
      <c r="BD60" s="682"/>
      <c r="BE60" s="682"/>
      <c r="BF60" s="682"/>
    </row>
    <row r="61" spans="2:58" ht="30" customHeight="1" x14ac:dyDescent="0.15">
      <c r="B61" s="680" t="s">
        <v>1152</v>
      </c>
      <c r="C61" s="682"/>
      <c r="D61" s="1631" t="s">
        <v>1759</v>
      </c>
      <c r="E61" s="1631"/>
      <c r="F61" s="1631"/>
      <c r="G61" s="1631"/>
      <c r="H61" s="1631"/>
      <c r="I61" s="1631"/>
      <c r="J61" s="1631"/>
      <c r="K61" s="1631"/>
      <c r="L61" s="1631"/>
      <c r="M61" s="1631"/>
      <c r="N61" s="1631"/>
      <c r="O61" s="1631"/>
      <c r="P61" s="1631"/>
      <c r="Q61" s="1631"/>
      <c r="R61" s="1631"/>
      <c r="S61" s="1631"/>
      <c r="T61" s="1631"/>
      <c r="U61" s="1631"/>
      <c r="V61" s="1631"/>
      <c r="W61" s="1631"/>
      <c r="X61" s="1631"/>
      <c r="Y61" s="1631"/>
      <c r="Z61" s="1631"/>
      <c r="AA61" s="1631"/>
      <c r="AB61" s="1631"/>
      <c r="AC61" s="1631"/>
      <c r="AD61" s="1631"/>
      <c r="AE61" s="1631"/>
      <c r="AF61" s="1631"/>
      <c r="AG61" s="1631"/>
      <c r="AH61" s="1631"/>
      <c r="AI61" s="1631"/>
      <c r="AJ61" s="1631"/>
      <c r="AK61" s="1631"/>
      <c r="AL61" s="1631"/>
      <c r="AM61" s="1631"/>
      <c r="AN61" s="1631"/>
      <c r="AO61" s="1631"/>
      <c r="AP61" s="1631"/>
      <c r="AQ61" s="1631"/>
      <c r="AR61" s="1631"/>
      <c r="AS61" s="1631"/>
      <c r="AT61" s="1631"/>
      <c r="AU61" s="1631"/>
      <c r="AV61" s="1631"/>
      <c r="AW61" s="1631"/>
      <c r="AX61" s="1631"/>
      <c r="AY61" s="1631"/>
      <c r="AZ61" s="1631"/>
      <c r="BA61" s="1631"/>
      <c r="BB61" s="1631"/>
      <c r="BC61" s="1631"/>
      <c r="BD61" s="1631"/>
      <c r="BE61" s="1631"/>
      <c r="BF61" s="1631"/>
    </row>
    <row r="62" spans="2:58" ht="65.25" customHeight="1" x14ac:dyDescent="0.15">
      <c r="B62" s="680" t="s">
        <v>1153</v>
      </c>
      <c r="C62" s="1249"/>
      <c r="D62" s="1633" t="s">
        <v>1760</v>
      </c>
      <c r="E62" s="1633"/>
      <c r="F62" s="1633"/>
      <c r="G62" s="1633"/>
      <c r="H62" s="1633"/>
      <c r="I62" s="1633"/>
      <c r="J62" s="1633"/>
      <c r="K62" s="1633"/>
      <c r="L62" s="1633"/>
      <c r="M62" s="1633"/>
      <c r="N62" s="1633"/>
      <c r="O62" s="1633"/>
      <c r="P62" s="1633"/>
      <c r="Q62" s="1633"/>
      <c r="R62" s="1633"/>
      <c r="S62" s="1633"/>
      <c r="T62" s="1633"/>
      <c r="U62" s="1633"/>
      <c r="V62" s="1633"/>
      <c r="W62" s="1633"/>
      <c r="X62" s="1633"/>
      <c r="Y62" s="1633"/>
      <c r="Z62" s="1633"/>
      <c r="AA62" s="1633"/>
      <c r="AB62" s="1633"/>
      <c r="AC62" s="1633"/>
      <c r="AD62" s="1633"/>
      <c r="AE62" s="1633"/>
      <c r="AF62" s="1633"/>
      <c r="AG62" s="1633"/>
      <c r="AH62" s="1633"/>
      <c r="AI62" s="1633"/>
      <c r="AJ62" s="1633"/>
      <c r="AK62" s="1633"/>
      <c r="AL62" s="1633"/>
      <c r="AM62" s="1633"/>
      <c r="AN62" s="1633"/>
      <c r="AO62" s="1633"/>
      <c r="AP62" s="1633"/>
      <c r="AQ62" s="1633"/>
      <c r="AR62" s="1633"/>
      <c r="AS62" s="1633"/>
      <c r="AT62" s="1633"/>
      <c r="AU62" s="1633"/>
      <c r="AV62" s="1633"/>
      <c r="AW62" s="1633"/>
      <c r="AX62" s="1633"/>
      <c r="AY62" s="1633"/>
      <c r="AZ62" s="1633"/>
      <c r="BA62" s="1633"/>
      <c r="BB62" s="1633"/>
      <c r="BC62" s="1633"/>
      <c r="BD62" s="1633"/>
      <c r="BE62" s="1633"/>
      <c r="BF62" s="682"/>
    </row>
  </sheetData>
  <mergeCells count="125">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AF11:AK11"/>
    <mergeCell ref="AL11:AZ11"/>
    <mergeCell ref="BA11:BE11"/>
    <mergeCell ref="AF9:AK9"/>
    <mergeCell ref="AL9:AZ9"/>
    <mergeCell ref="BA9:BE9"/>
    <mergeCell ref="AF10:AK10"/>
    <mergeCell ref="AF17:AK17"/>
    <mergeCell ref="AL17:AZ17"/>
    <mergeCell ref="BA17:BE17"/>
    <mergeCell ref="AF18:AK18"/>
    <mergeCell ref="AL18:AZ18"/>
    <mergeCell ref="BA18:BE18"/>
    <mergeCell ref="AL10:AZ10"/>
    <mergeCell ref="BA10:BE10"/>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2:AK12"/>
    <mergeCell ref="AL12:AZ12"/>
    <mergeCell ref="BA12:BE12"/>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D43:BF44"/>
    <mergeCell ref="D49:BF51"/>
    <mergeCell ref="D52:BF53"/>
    <mergeCell ref="D54:BE54"/>
    <mergeCell ref="D59:BF59"/>
    <mergeCell ref="D58:BF58"/>
    <mergeCell ref="D61:BF61"/>
    <mergeCell ref="D62:BE62"/>
    <mergeCell ref="AF39:AK39"/>
    <mergeCell ref="AL39:AZ39"/>
    <mergeCell ref="BA39:BE39"/>
    <mergeCell ref="B8:J39"/>
    <mergeCell ref="K8:N39"/>
    <mergeCell ref="O8:T39"/>
    <mergeCell ref="U8:Z39"/>
    <mergeCell ref="AA8:AE39"/>
    <mergeCell ref="AF8:AK8"/>
    <mergeCell ref="AL8:AZ8"/>
    <mergeCell ref="BA8:BE8"/>
  </mergeCells>
  <phoneticPr fontId="9"/>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D6B5-B45D-4DE1-86EC-62A8487EF333}">
  <sheetPr>
    <pageSetUpPr fitToPage="1"/>
  </sheetPr>
  <dimension ref="B1:C18"/>
  <sheetViews>
    <sheetView showGridLines="0" view="pageBreakPreview" zoomScale="120" zoomScaleNormal="150" zoomScaleSheetLayoutView="120" workbookViewId="0">
      <selection activeCell="H14" sqref="H14"/>
    </sheetView>
  </sheetViews>
  <sheetFormatPr defaultColWidth="7" defaultRowHeight="13.5" x14ac:dyDescent="0.15"/>
  <cols>
    <col min="1" max="1" width="0.75" style="1042" customWidth="1"/>
    <col min="2" max="2" width="5.875" style="1042" customWidth="1"/>
    <col min="3" max="3" width="83.125" style="1043" customWidth="1"/>
    <col min="4" max="4" width="0.75" style="1042" customWidth="1"/>
    <col min="5" max="10" width="7" style="1042"/>
    <col min="11" max="11" width="6.5" style="1042" customWidth="1"/>
    <col min="12" max="16384" width="7" style="1042"/>
  </cols>
  <sheetData>
    <row r="1" spans="2:3" s="1040" customFormat="1" x14ac:dyDescent="0.15">
      <c r="B1" s="1038" t="s">
        <v>1370</v>
      </c>
      <c r="C1" s="1039"/>
    </row>
    <row r="2" spans="2:3" s="1040" customFormat="1" x14ac:dyDescent="0.15">
      <c r="C2" s="1041" t="s">
        <v>1371</v>
      </c>
    </row>
    <row r="3" spans="2:3" ht="6" customHeight="1" x14ac:dyDescent="0.15"/>
    <row r="4" spans="2:3" x14ac:dyDescent="0.15">
      <c r="B4" s="1044" t="s">
        <v>1372</v>
      </c>
      <c r="C4" s="1045" t="s">
        <v>1373</v>
      </c>
    </row>
    <row r="5" spans="2:3" ht="21" x14ac:dyDescent="0.15">
      <c r="B5" s="1044" t="s">
        <v>1374</v>
      </c>
      <c r="C5" s="1045" t="s">
        <v>1375</v>
      </c>
    </row>
    <row r="6" spans="2:3" ht="21" x14ac:dyDescent="0.15">
      <c r="B6" s="1044" t="s">
        <v>1376</v>
      </c>
      <c r="C6" s="1045" t="s">
        <v>1377</v>
      </c>
    </row>
    <row r="7" spans="2:3" x14ac:dyDescent="0.15">
      <c r="B7" s="1044" t="s">
        <v>1378</v>
      </c>
      <c r="C7" s="1045" t="s">
        <v>1379</v>
      </c>
    </row>
    <row r="8" spans="2:3" ht="21" x14ac:dyDescent="0.15">
      <c r="B8" s="1044" t="s">
        <v>1380</v>
      </c>
      <c r="C8" s="1045" t="s">
        <v>1381</v>
      </c>
    </row>
    <row r="9" spans="2:3" ht="21" x14ac:dyDescent="0.15">
      <c r="B9" s="1044" t="s">
        <v>1382</v>
      </c>
      <c r="C9" s="1045" t="s">
        <v>1383</v>
      </c>
    </row>
    <row r="10" spans="2:3" ht="110.1" customHeight="1" x14ac:dyDescent="0.15">
      <c r="B10" s="1044" t="s">
        <v>1384</v>
      </c>
      <c r="C10" s="1045" t="s">
        <v>1385</v>
      </c>
    </row>
    <row r="11" spans="2:3" ht="110.1" customHeight="1" x14ac:dyDescent="0.15">
      <c r="B11" s="1044" t="s">
        <v>1386</v>
      </c>
      <c r="C11" s="1045" t="s">
        <v>1387</v>
      </c>
    </row>
    <row r="12" spans="2:3" ht="42" x14ac:dyDescent="0.15">
      <c r="B12" s="1044" t="s">
        <v>1388</v>
      </c>
      <c r="C12" s="1045" t="s">
        <v>1389</v>
      </c>
    </row>
    <row r="13" spans="2:3" ht="63" x14ac:dyDescent="0.15">
      <c r="B13" s="1044" t="s">
        <v>1390</v>
      </c>
      <c r="C13" s="1045" t="s">
        <v>1391</v>
      </c>
    </row>
    <row r="14" spans="2:3" ht="42" x14ac:dyDescent="0.15">
      <c r="B14" s="1044" t="s">
        <v>1392</v>
      </c>
      <c r="C14" s="1045" t="s">
        <v>1393</v>
      </c>
    </row>
    <row r="15" spans="2:3" x14ac:dyDescent="0.15">
      <c r="B15" s="1044" t="s">
        <v>1394</v>
      </c>
      <c r="C15" s="1045" t="s">
        <v>1395</v>
      </c>
    </row>
    <row r="16" spans="2:3" x14ac:dyDescent="0.15">
      <c r="B16" s="1044" t="s">
        <v>1396</v>
      </c>
      <c r="C16" s="1045" t="s">
        <v>1397</v>
      </c>
    </row>
    <row r="17" spans="2:3" x14ac:dyDescent="0.15">
      <c r="B17" s="1044" t="s">
        <v>1398</v>
      </c>
      <c r="C17" s="1045" t="s">
        <v>1399</v>
      </c>
    </row>
    <row r="18" spans="2:3" x14ac:dyDescent="0.15">
      <c r="B18" s="1046" t="s">
        <v>1400</v>
      </c>
      <c r="C18" s="1039"/>
    </row>
  </sheetData>
  <phoneticPr fontId="9"/>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7">
    <tabColor theme="8" tint="0.59999389629810485"/>
  </sheetPr>
  <dimension ref="A1:H17"/>
  <sheetViews>
    <sheetView view="pageBreakPreview" zoomScaleNormal="100" zoomScaleSheetLayoutView="100" workbookViewId="0">
      <selection sqref="A1:H1"/>
    </sheetView>
  </sheetViews>
  <sheetFormatPr defaultColWidth="9" defaultRowHeight="13.5" x14ac:dyDescent="0.15"/>
  <cols>
    <col min="1" max="8" width="10.625" style="103" customWidth="1"/>
    <col min="9" max="16384" width="9" style="103"/>
  </cols>
  <sheetData>
    <row r="1" spans="1:8" ht="26.25" customHeight="1" x14ac:dyDescent="0.15">
      <c r="A1" s="3413" t="s">
        <v>350</v>
      </c>
      <c r="B1" s="3414"/>
      <c r="C1" s="3414"/>
      <c r="D1" s="3414"/>
      <c r="E1" s="3414"/>
      <c r="F1" s="3414"/>
      <c r="G1" s="3414"/>
      <c r="H1" s="3414"/>
    </row>
    <row r="2" spans="1:8" ht="37.5" customHeight="1" x14ac:dyDescent="0.15"/>
    <row r="3" spans="1:8" ht="25.5" customHeight="1" x14ac:dyDescent="0.15">
      <c r="A3" s="3415" t="s">
        <v>16</v>
      </c>
      <c r="B3" s="3415"/>
      <c r="C3" s="3416"/>
      <c r="D3" s="3416"/>
      <c r="E3" s="3416"/>
      <c r="F3" s="3416"/>
      <c r="G3" s="3416"/>
      <c r="H3" s="3416"/>
    </row>
    <row r="4" spans="1:8" ht="25.5" customHeight="1" x14ac:dyDescent="0.15">
      <c r="A4" s="3415" t="s">
        <v>351</v>
      </c>
      <c r="B4" s="3415"/>
      <c r="C4" s="3416"/>
      <c r="D4" s="3416"/>
      <c r="E4" s="3416"/>
      <c r="F4" s="3416"/>
      <c r="G4" s="3416"/>
      <c r="H4" s="3416"/>
    </row>
    <row r="5" spans="1:8" ht="30" customHeight="1" x14ac:dyDescent="0.15"/>
    <row r="6" spans="1:8" ht="26.25" customHeight="1" x14ac:dyDescent="0.15">
      <c r="A6" s="3412" t="s">
        <v>352</v>
      </c>
      <c r="B6" s="3412"/>
      <c r="C6" s="3412"/>
      <c r="D6" s="3412"/>
      <c r="E6" s="3412"/>
      <c r="F6" s="3412"/>
      <c r="G6" s="3412"/>
      <c r="H6" s="3412"/>
    </row>
    <row r="7" spans="1:8" x14ac:dyDescent="0.15">
      <c r="A7" s="104"/>
      <c r="B7" s="105"/>
      <c r="C7" s="105"/>
      <c r="D7" s="105"/>
      <c r="E7" s="105"/>
      <c r="F7" s="105"/>
      <c r="G7" s="105"/>
      <c r="H7" s="106"/>
    </row>
    <row r="8" spans="1:8" x14ac:dyDescent="0.15">
      <c r="A8" s="3417" t="s">
        <v>353</v>
      </c>
      <c r="B8" s="3418"/>
      <c r="C8" s="3418"/>
      <c r="D8" s="3418"/>
      <c r="E8" s="3418"/>
      <c r="F8" s="3418"/>
      <c r="G8" s="3418"/>
      <c r="H8" s="3419"/>
    </row>
    <row r="9" spans="1:8" ht="97.5" customHeight="1" x14ac:dyDescent="0.15">
      <c r="A9" s="3420"/>
      <c r="B9" s="3421"/>
      <c r="C9" s="3421"/>
      <c r="D9" s="3421"/>
      <c r="E9" s="3421"/>
      <c r="F9" s="3421"/>
      <c r="G9" s="3421"/>
      <c r="H9" s="3422"/>
    </row>
    <row r="10" spans="1:8" x14ac:dyDescent="0.15">
      <c r="A10" s="3417" t="s">
        <v>354</v>
      </c>
      <c r="B10" s="3418"/>
      <c r="C10" s="3418"/>
      <c r="D10" s="3418"/>
      <c r="E10" s="3418"/>
      <c r="F10" s="3418"/>
      <c r="G10" s="3418"/>
      <c r="H10" s="3419"/>
    </row>
    <row r="11" spans="1:8" ht="97.5" customHeight="1" x14ac:dyDescent="0.15">
      <c r="A11" s="3420"/>
      <c r="B11" s="3421"/>
      <c r="C11" s="3421"/>
      <c r="D11" s="3421"/>
      <c r="E11" s="3421"/>
      <c r="F11" s="3421"/>
      <c r="G11" s="3421"/>
      <c r="H11" s="3422"/>
    </row>
    <row r="12" spans="1:8" x14ac:dyDescent="0.15">
      <c r="A12" s="3417" t="s">
        <v>355</v>
      </c>
      <c r="B12" s="3418"/>
      <c r="C12" s="3418"/>
      <c r="D12" s="3418"/>
      <c r="E12" s="3418"/>
      <c r="F12" s="3418"/>
      <c r="G12" s="3418"/>
      <c r="H12" s="3419"/>
    </row>
    <row r="13" spans="1:8" ht="97.5" customHeight="1" x14ac:dyDescent="0.15">
      <c r="A13" s="3420"/>
      <c r="B13" s="3421"/>
      <c r="C13" s="3421"/>
      <c r="D13" s="3421"/>
      <c r="E13" s="3421"/>
      <c r="F13" s="3421"/>
      <c r="G13" s="3421"/>
      <c r="H13" s="3422"/>
    </row>
    <row r="14" spans="1:8" x14ac:dyDescent="0.15">
      <c r="A14" s="3417" t="s">
        <v>356</v>
      </c>
      <c r="B14" s="3418"/>
      <c r="C14" s="3418"/>
      <c r="D14" s="3418"/>
      <c r="E14" s="3418"/>
      <c r="F14" s="3418"/>
      <c r="G14" s="3418"/>
      <c r="H14" s="3419"/>
    </row>
    <row r="15" spans="1:8" ht="97.5" customHeight="1" x14ac:dyDescent="0.15">
      <c r="A15" s="3420"/>
      <c r="B15" s="3421"/>
      <c r="C15" s="3421"/>
      <c r="D15" s="3421"/>
      <c r="E15" s="3421"/>
      <c r="F15" s="3421"/>
      <c r="G15" s="3421"/>
      <c r="H15" s="3422"/>
    </row>
    <row r="16" spans="1:8" x14ac:dyDescent="0.15">
      <c r="A16" s="3417" t="s">
        <v>357</v>
      </c>
      <c r="B16" s="3418"/>
      <c r="C16" s="3418"/>
      <c r="D16" s="3418"/>
      <c r="E16" s="3418"/>
      <c r="F16" s="3418"/>
      <c r="G16" s="3418"/>
      <c r="H16" s="3419"/>
    </row>
    <row r="17" spans="1:8" ht="97.5" customHeight="1" x14ac:dyDescent="0.15">
      <c r="A17" s="3423"/>
      <c r="B17" s="3424"/>
      <c r="C17" s="3424"/>
      <c r="D17" s="3424"/>
      <c r="E17" s="3424"/>
      <c r="F17" s="3424"/>
      <c r="G17" s="3424"/>
      <c r="H17" s="3425"/>
    </row>
  </sheetData>
  <mergeCells count="16">
    <mergeCell ref="A14:H14"/>
    <mergeCell ref="A15:H15"/>
    <mergeCell ref="A16:H16"/>
    <mergeCell ref="A17:H17"/>
    <mergeCell ref="A8:H8"/>
    <mergeCell ref="A9:H9"/>
    <mergeCell ref="A10:H10"/>
    <mergeCell ref="A11:H11"/>
    <mergeCell ref="A12:H12"/>
    <mergeCell ref="A13:H13"/>
    <mergeCell ref="A6:H6"/>
    <mergeCell ref="A1:H1"/>
    <mergeCell ref="A3:B3"/>
    <mergeCell ref="C3:H3"/>
    <mergeCell ref="A4:B4"/>
    <mergeCell ref="C4:H4"/>
  </mergeCells>
  <phoneticPr fontId="9"/>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78BB8-8D3A-4931-BFB3-88116B4D47A5}">
  <sheetPr>
    <tabColor theme="0"/>
  </sheetPr>
  <dimension ref="B1:T42"/>
  <sheetViews>
    <sheetView zoomScaleNormal="100" workbookViewId="0"/>
  </sheetViews>
  <sheetFormatPr defaultRowHeight="13.5" x14ac:dyDescent="0.15"/>
  <cols>
    <col min="1" max="26" width="4.625" style="1160" customWidth="1"/>
    <col min="27" max="16384" width="9" style="1160"/>
  </cols>
  <sheetData>
    <row r="1" spans="2:20" ht="17.100000000000001" customHeight="1" x14ac:dyDescent="0.15"/>
    <row r="2" spans="2:20" ht="17.100000000000001" customHeight="1" x14ac:dyDescent="0.15">
      <c r="B2" s="1160" t="s">
        <v>551</v>
      </c>
      <c r="O2" s="3429" t="s">
        <v>1656</v>
      </c>
      <c r="P2" s="3429"/>
      <c r="Q2" s="3429"/>
      <c r="R2" s="3429"/>
      <c r="S2" s="3429"/>
      <c r="T2" s="3429"/>
    </row>
    <row r="3" spans="2:20" ht="17.100000000000001" customHeight="1" x14ac:dyDescent="0.15"/>
    <row r="4" spans="2:20" ht="17.100000000000001" customHeight="1" x14ac:dyDescent="0.15">
      <c r="G4" s="1160" t="s">
        <v>1657</v>
      </c>
    </row>
    <row r="5" spans="2:20" ht="17.100000000000001" customHeight="1" x14ac:dyDescent="0.15">
      <c r="I5" s="1160" t="s">
        <v>1658</v>
      </c>
    </row>
    <row r="6" spans="2:20" ht="17.100000000000001" customHeight="1" x14ac:dyDescent="0.15"/>
    <row r="7" spans="2:20" ht="17.100000000000001" customHeight="1" x14ac:dyDescent="0.15"/>
    <row r="8" spans="2:20" ht="21.75" customHeight="1" x14ac:dyDescent="0.15">
      <c r="F8" s="3430" t="s">
        <v>1659</v>
      </c>
      <c r="G8" s="3431"/>
      <c r="H8" s="3431"/>
      <c r="I8" s="3431"/>
      <c r="J8" s="3431"/>
      <c r="K8" s="3431"/>
      <c r="L8" s="3431"/>
      <c r="M8" s="3431"/>
      <c r="N8" s="1160" t="s">
        <v>1660</v>
      </c>
    </row>
    <row r="9" spans="2:20" ht="17.100000000000001" customHeight="1" x14ac:dyDescent="0.15"/>
    <row r="10" spans="2:20" ht="17.100000000000001" customHeight="1" x14ac:dyDescent="0.15">
      <c r="C10" s="1160" t="s">
        <v>1661</v>
      </c>
    </row>
    <row r="11" spans="2:20" ht="17.100000000000001" customHeight="1" x14ac:dyDescent="0.15"/>
    <row r="12" spans="2:20" ht="17.100000000000001" customHeight="1" x14ac:dyDescent="0.15">
      <c r="K12" s="1160" t="s">
        <v>1662</v>
      </c>
    </row>
    <row r="13" spans="2:20" ht="17.100000000000001" customHeight="1" x14ac:dyDescent="0.15"/>
    <row r="14" spans="2:20" ht="17.100000000000001" customHeight="1" x14ac:dyDescent="0.15">
      <c r="C14" s="3432" t="s">
        <v>1663</v>
      </c>
      <c r="D14" s="3433"/>
      <c r="E14" s="3438" t="s">
        <v>1664</v>
      </c>
      <c r="F14" s="3439"/>
      <c r="G14" s="3439"/>
      <c r="H14" s="3439"/>
      <c r="I14" s="3440"/>
      <c r="J14" s="3444"/>
      <c r="K14" s="3445"/>
      <c r="L14" s="3445"/>
      <c r="M14" s="3445"/>
      <c r="N14" s="3445"/>
      <c r="O14" s="3445"/>
      <c r="P14" s="3445"/>
      <c r="Q14" s="3445"/>
      <c r="R14" s="3445"/>
      <c r="S14" s="3446"/>
    </row>
    <row r="15" spans="2:20" ht="17.100000000000001" customHeight="1" x14ac:dyDescent="0.15">
      <c r="C15" s="3434"/>
      <c r="D15" s="3435"/>
      <c r="E15" s="3441"/>
      <c r="F15" s="3442"/>
      <c r="G15" s="3442"/>
      <c r="H15" s="3442"/>
      <c r="I15" s="3443"/>
      <c r="J15" s="3447"/>
      <c r="K15" s="3448"/>
      <c r="L15" s="3448"/>
      <c r="M15" s="3448"/>
      <c r="N15" s="3448"/>
      <c r="O15" s="3448"/>
      <c r="P15" s="3448"/>
      <c r="Q15" s="3448"/>
      <c r="R15" s="3448"/>
      <c r="S15" s="3449"/>
    </row>
    <row r="16" spans="2:20" ht="17.100000000000001" customHeight="1" x14ac:dyDescent="0.15">
      <c r="C16" s="3434"/>
      <c r="D16" s="3435"/>
      <c r="E16" s="3450" t="s">
        <v>1665</v>
      </c>
      <c r="F16" s="3451"/>
      <c r="G16" s="3451"/>
      <c r="H16" s="3451"/>
      <c r="I16" s="3452"/>
      <c r="J16" s="3444"/>
      <c r="K16" s="3445"/>
      <c r="L16" s="3445"/>
      <c r="M16" s="3445"/>
      <c r="N16" s="3445"/>
      <c r="O16" s="3445"/>
      <c r="P16" s="3445"/>
      <c r="Q16" s="3445"/>
      <c r="R16" s="3445"/>
      <c r="S16" s="3446"/>
    </row>
    <row r="17" spans="3:19" ht="17.100000000000001" customHeight="1" x14ac:dyDescent="0.15">
      <c r="C17" s="3436"/>
      <c r="D17" s="3437"/>
      <c r="E17" s="3453"/>
      <c r="F17" s="3454"/>
      <c r="G17" s="3454"/>
      <c r="H17" s="3454"/>
      <c r="I17" s="3455"/>
      <c r="J17" s="3447"/>
      <c r="K17" s="3448"/>
      <c r="L17" s="3448"/>
      <c r="M17" s="3448"/>
      <c r="N17" s="3448"/>
      <c r="O17" s="3448"/>
      <c r="P17" s="3448"/>
      <c r="Q17" s="3448"/>
      <c r="R17" s="3448"/>
      <c r="S17" s="3449"/>
    </row>
    <row r="18" spans="3:19" ht="17.100000000000001" customHeight="1" x14ac:dyDescent="0.15">
      <c r="C18" s="3432" t="s">
        <v>1666</v>
      </c>
      <c r="D18" s="3433"/>
      <c r="E18" s="3438" t="s">
        <v>1667</v>
      </c>
      <c r="F18" s="3439"/>
      <c r="G18" s="3439"/>
      <c r="H18" s="3439"/>
      <c r="I18" s="3440"/>
      <c r="J18" s="3444"/>
      <c r="K18" s="3445"/>
      <c r="L18" s="3445"/>
      <c r="M18" s="3445"/>
      <c r="N18" s="3445"/>
      <c r="O18" s="3445"/>
      <c r="P18" s="3445"/>
      <c r="Q18" s="3445"/>
      <c r="R18" s="3445"/>
      <c r="S18" s="3446"/>
    </row>
    <row r="19" spans="3:19" ht="17.100000000000001" customHeight="1" x14ac:dyDescent="0.15">
      <c r="C19" s="3434"/>
      <c r="D19" s="3435"/>
      <c r="E19" s="3441"/>
      <c r="F19" s="3442"/>
      <c r="G19" s="3442"/>
      <c r="H19" s="3442"/>
      <c r="I19" s="3443"/>
      <c r="J19" s="3447"/>
      <c r="K19" s="3448"/>
      <c r="L19" s="3448"/>
      <c r="M19" s="3448"/>
      <c r="N19" s="3448"/>
      <c r="O19" s="3448"/>
      <c r="P19" s="3448"/>
      <c r="Q19" s="3448"/>
      <c r="R19" s="3448"/>
      <c r="S19" s="3449"/>
    </row>
    <row r="20" spans="3:19" ht="17.100000000000001" customHeight="1" x14ac:dyDescent="0.15">
      <c r="C20" s="3434"/>
      <c r="D20" s="3435"/>
      <c r="E20" s="3450" t="s">
        <v>72</v>
      </c>
      <c r="F20" s="3451"/>
      <c r="G20" s="3451"/>
      <c r="H20" s="3451"/>
      <c r="I20" s="3452"/>
      <c r="J20" s="3444"/>
      <c r="K20" s="3445"/>
      <c r="L20" s="3445"/>
      <c r="M20" s="3445"/>
      <c r="N20" s="3445"/>
      <c r="O20" s="3445"/>
      <c r="P20" s="3445"/>
      <c r="Q20" s="3445"/>
      <c r="R20" s="3445"/>
      <c r="S20" s="3446"/>
    </row>
    <row r="21" spans="3:19" ht="17.100000000000001" customHeight="1" x14ac:dyDescent="0.15">
      <c r="C21" s="3434"/>
      <c r="D21" s="3435"/>
      <c r="E21" s="3456"/>
      <c r="F21" s="3457"/>
      <c r="G21" s="3457"/>
      <c r="H21" s="3457"/>
      <c r="I21" s="3458"/>
      <c r="J21" s="3459"/>
      <c r="K21" s="3460"/>
      <c r="L21" s="3460"/>
      <c r="M21" s="3460"/>
      <c r="N21" s="3460"/>
      <c r="O21" s="3460"/>
      <c r="P21" s="3460"/>
      <c r="Q21" s="3460"/>
      <c r="R21" s="3460"/>
      <c r="S21" s="3461"/>
    </row>
    <row r="22" spans="3:19" ht="17.100000000000001" customHeight="1" x14ac:dyDescent="0.15">
      <c r="C22" s="3436"/>
      <c r="D22" s="3437"/>
      <c r="E22" s="1161" t="s">
        <v>1668</v>
      </c>
      <c r="F22" s="1162"/>
      <c r="G22" s="1162"/>
      <c r="H22" s="1162"/>
      <c r="I22" s="1163"/>
      <c r="J22" s="3447"/>
      <c r="K22" s="3448"/>
      <c r="L22" s="3448"/>
      <c r="M22" s="3448"/>
      <c r="N22" s="3448"/>
      <c r="O22" s="3448"/>
      <c r="P22" s="3448"/>
      <c r="Q22" s="3448"/>
      <c r="R22" s="3448"/>
      <c r="S22" s="3449"/>
    </row>
    <row r="23" spans="3:19" ht="17.100000000000001" customHeight="1" x14ac:dyDescent="0.15">
      <c r="C23" s="1164" t="s">
        <v>1669</v>
      </c>
      <c r="D23" s="1165"/>
      <c r="E23" s="1165"/>
      <c r="F23" s="1165"/>
      <c r="G23" s="1166"/>
      <c r="H23" s="1166"/>
      <c r="I23" s="1167"/>
      <c r="J23" s="1160" t="s">
        <v>34</v>
      </c>
      <c r="S23" s="1168"/>
    </row>
    <row r="24" spans="3:19" ht="17.100000000000001" customHeight="1" x14ac:dyDescent="0.15">
      <c r="C24" s="3426" t="s">
        <v>1670</v>
      </c>
      <c r="D24" s="3427"/>
      <c r="E24" s="3427"/>
      <c r="F24" s="3428"/>
      <c r="G24" s="3426" t="s">
        <v>213</v>
      </c>
      <c r="H24" s="3427"/>
      <c r="I24" s="3427"/>
      <c r="J24" s="3427"/>
      <c r="K24" s="3427"/>
      <c r="L24" s="3427"/>
      <c r="M24" s="3427"/>
      <c r="N24" s="3427"/>
      <c r="O24" s="3428"/>
      <c r="P24" s="3426" t="s">
        <v>1671</v>
      </c>
      <c r="Q24" s="3427"/>
      <c r="R24" s="3427"/>
      <c r="S24" s="3428"/>
    </row>
    <row r="25" spans="3:19" ht="17.100000000000001" customHeight="1" x14ac:dyDescent="0.15">
      <c r="C25" s="3462" t="s">
        <v>7</v>
      </c>
      <c r="D25" s="3463"/>
      <c r="E25" s="3463"/>
      <c r="F25" s="3464"/>
      <c r="G25" s="3462"/>
      <c r="H25" s="3463"/>
      <c r="I25" s="3463"/>
      <c r="J25" s="3463"/>
      <c r="K25" s="3463"/>
      <c r="L25" s="3463"/>
      <c r="M25" s="3463"/>
      <c r="N25" s="3463"/>
      <c r="O25" s="3464"/>
      <c r="P25" s="3432"/>
      <c r="Q25" s="3468"/>
      <c r="R25" s="3468"/>
      <c r="S25" s="1167" t="s">
        <v>35</v>
      </c>
    </row>
    <row r="26" spans="3:19" ht="17.100000000000001" customHeight="1" x14ac:dyDescent="0.15">
      <c r="C26" s="3465"/>
      <c r="D26" s="3466"/>
      <c r="E26" s="3466"/>
      <c r="F26" s="3467"/>
      <c r="G26" s="3465"/>
      <c r="H26" s="3466"/>
      <c r="I26" s="3466"/>
      <c r="J26" s="3466"/>
      <c r="K26" s="3466"/>
      <c r="L26" s="3466"/>
      <c r="M26" s="3466"/>
      <c r="N26" s="3466"/>
      <c r="O26" s="3467"/>
      <c r="P26" s="3436"/>
      <c r="Q26" s="3469"/>
      <c r="R26" s="3469"/>
      <c r="S26" s="1163"/>
    </row>
    <row r="27" spans="3:19" ht="17.100000000000001" customHeight="1" x14ac:dyDescent="0.15">
      <c r="C27" s="3462" t="s">
        <v>239</v>
      </c>
      <c r="D27" s="3463"/>
      <c r="E27" s="3463"/>
      <c r="F27" s="3464"/>
      <c r="G27" s="3462"/>
      <c r="H27" s="3463"/>
      <c r="I27" s="3463"/>
      <c r="J27" s="3463"/>
      <c r="K27" s="3463"/>
      <c r="L27" s="3463"/>
      <c r="M27" s="3463"/>
      <c r="N27" s="3463"/>
      <c r="O27" s="3464"/>
      <c r="P27" s="3432"/>
      <c r="Q27" s="3468"/>
      <c r="R27" s="3468"/>
      <c r="S27" s="1167" t="s">
        <v>35</v>
      </c>
    </row>
    <row r="28" spans="3:19" ht="17.100000000000001" customHeight="1" x14ac:dyDescent="0.15">
      <c r="C28" s="3465"/>
      <c r="D28" s="3466"/>
      <c r="E28" s="3466"/>
      <c r="F28" s="3467"/>
      <c r="G28" s="3465"/>
      <c r="H28" s="3466"/>
      <c r="I28" s="3466"/>
      <c r="J28" s="3466"/>
      <c r="K28" s="3466"/>
      <c r="L28" s="3466"/>
      <c r="M28" s="3466"/>
      <c r="N28" s="3466"/>
      <c r="O28" s="3467"/>
      <c r="P28" s="3436"/>
      <c r="Q28" s="3469"/>
      <c r="R28" s="3469"/>
      <c r="S28" s="1163"/>
    </row>
    <row r="29" spans="3:19" ht="17.100000000000001" customHeight="1" x14ac:dyDescent="0.15">
      <c r="C29" s="3462" t="s">
        <v>8</v>
      </c>
      <c r="D29" s="3463"/>
      <c r="E29" s="3463"/>
      <c r="F29" s="3464"/>
      <c r="G29" s="3462"/>
      <c r="H29" s="3463"/>
      <c r="I29" s="3463"/>
      <c r="J29" s="3463"/>
      <c r="K29" s="3463"/>
      <c r="L29" s="3463"/>
      <c r="M29" s="3463"/>
      <c r="N29" s="3463"/>
      <c r="O29" s="3464"/>
      <c r="P29" s="3432"/>
      <c r="Q29" s="3468"/>
      <c r="R29" s="3468"/>
      <c r="S29" s="1167" t="s">
        <v>35</v>
      </c>
    </row>
    <row r="30" spans="3:19" ht="17.100000000000001" customHeight="1" x14ac:dyDescent="0.15">
      <c r="C30" s="3465"/>
      <c r="D30" s="3466"/>
      <c r="E30" s="3466"/>
      <c r="F30" s="3467"/>
      <c r="G30" s="3465"/>
      <c r="H30" s="3466"/>
      <c r="I30" s="3466"/>
      <c r="J30" s="3466"/>
      <c r="K30" s="3466"/>
      <c r="L30" s="3466"/>
      <c r="M30" s="3466"/>
      <c r="N30" s="3466"/>
      <c r="O30" s="3467"/>
      <c r="P30" s="3436"/>
      <c r="Q30" s="3469"/>
      <c r="R30" s="3469"/>
      <c r="S30" s="1163"/>
    </row>
    <row r="31" spans="3:19" ht="17.100000000000001" customHeight="1" x14ac:dyDescent="0.15">
      <c r="C31" s="3462" t="s">
        <v>9</v>
      </c>
      <c r="D31" s="3463"/>
      <c r="E31" s="3463"/>
      <c r="F31" s="3464"/>
      <c r="G31" s="3462"/>
      <c r="H31" s="3463"/>
      <c r="I31" s="3463"/>
      <c r="J31" s="3463"/>
      <c r="K31" s="3463"/>
      <c r="L31" s="3463"/>
      <c r="M31" s="3463"/>
      <c r="N31" s="3463"/>
      <c r="O31" s="3464"/>
      <c r="P31" s="3432"/>
      <c r="Q31" s="3468"/>
      <c r="R31" s="3468"/>
      <c r="S31" s="1167" t="s">
        <v>35</v>
      </c>
    </row>
    <row r="32" spans="3:19" ht="17.100000000000001" customHeight="1" x14ac:dyDescent="0.15">
      <c r="C32" s="3465"/>
      <c r="D32" s="3466"/>
      <c r="E32" s="3466"/>
      <c r="F32" s="3467"/>
      <c r="G32" s="3465"/>
      <c r="H32" s="3466"/>
      <c r="I32" s="3466"/>
      <c r="J32" s="3466"/>
      <c r="K32" s="3466"/>
      <c r="L32" s="3466"/>
      <c r="M32" s="3466"/>
      <c r="N32" s="3466"/>
      <c r="O32" s="3467"/>
      <c r="P32" s="3436"/>
      <c r="Q32" s="3469"/>
      <c r="R32" s="3469"/>
      <c r="S32" s="1163"/>
    </row>
    <row r="33" spans="3:19" ht="17.100000000000001" customHeight="1" x14ac:dyDescent="0.15">
      <c r="C33" s="3473"/>
      <c r="D33" s="3474"/>
      <c r="E33" s="3474"/>
      <c r="F33" s="3474"/>
      <c r="G33" s="3474"/>
      <c r="H33" s="3474"/>
      <c r="I33" s="3474"/>
      <c r="J33" s="3474"/>
      <c r="K33" s="3474"/>
      <c r="L33" s="3474"/>
      <c r="M33" s="3475"/>
      <c r="N33" s="3432" t="s">
        <v>75</v>
      </c>
      <c r="O33" s="3433"/>
      <c r="P33" s="3432">
        <f>SUM(P25:R32)</f>
        <v>0</v>
      </c>
      <c r="Q33" s="3468"/>
      <c r="R33" s="3468"/>
      <c r="S33" s="1167" t="s">
        <v>35</v>
      </c>
    </row>
    <row r="34" spans="3:19" ht="17.100000000000001" customHeight="1" x14ac:dyDescent="0.15">
      <c r="C34" s="3476"/>
      <c r="D34" s="3431"/>
      <c r="E34" s="3431"/>
      <c r="F34" s="3431"/>
      <c r="G34" s="3431"/>
      <c r="H34" s="3431"/>
      <c r="I34" s="3431"/>
      <c r="J34" s="3431"/>
      <c r="K34" s="3431"/>
      <c r="L34" s="3431"/>
      <c r="M34" s="3477"/>
      <c r="N34" s="3436"/>
      <c r="O34" s="3437"/>
      <c r="P34" s="3436"/>
      <c r="Q34" s="3469"/>
      <c r="R34" s="3469"/>
      <c r="S34" s="1163"/>
    </row>
    <row r="35" spans="3:19" ht="17.100000000000001" customHeight="1" x14ac:dyDescent="0.15">
      <c r="C35" s="3470" t="s">
        <v>1672</v>
      </c>
      <c r="D35" s="3471"/>
      <c r="E35" s="3471"/>
      <c r="F35" s="3471"/>
      <c r="G35" s="3471"/>
      <c r="H35" s="3471"/>
      <c r="I35" s="3472"/>
      <c r="J35" s="3470" t="s">
        <v>34</v>
      </c>
      <c r="K35" s="3471"/>
      <c r="L35" s="3471"/>
      <c r="M35" s="3471"/>
      <c r="N35" s="3471"/>
      <c r="O35" s="3471"/>
      <c r="P35" s="3471"/>
      <c r="Q35" s="3471"/>
      <c r="R35" s="3471"/>
      <c r="S35" s="3472"/>
    </row>
    <row r="36" spans="3:19" ht="17.100000000000001" customHeight="1" x14ac:dyDescent="0.15">
      <c r="C36" s="1169" t="s">
        <v>1673</v>
      </c>
      <c r="D36" s="1166"/>
      <c r="E36" s="1166"/>
      <c r="F36" s="1166"/>
      <c r="G36" s="1166"/>
      <c r="H36" s="1166"/>
      <c r="I36" s="1167"/>
      <c r="J36" s="3462"/>
      <c r="K36" s="3463"/>
      <c r="L36" s="3463"/>
      <c r="M36" s="3463"/>
      <c r="N36" s="3463"/>
      <c r="O36" s="3463"/>
      <c r="P36" s="3463"/>
      <c r="Q36" s="3463"/>
      <c r="R36" s="3463"/>
      <c r="S36" s="3464"/>
    </row>
    <row r="37" spans="3:19" ht="17.100000000000001" customHeight="1" x14ac:dyDescent="0.15">
      <c r="C37" s="1161" t="s">
        <v>1674</v>
      </c>
      <c r="D37" s="1162"/>
      <c r="E37" s="1162"/>
      <c r="F37" s="1162"/>
      <c r="G37" s="1162"/>
      <c r="H37" s="1162"/>
      <c r="I37" s="1163"/>
      <c r="J37" s="3465"/>
      <c r="K37" s="3466"/>
      <c r="L37" s="3466"/>
      <c r="M37" s="3466"/>
      <c r="N37" s="3466"/>
      <c r="O37" s="3466"/>
      <c r="P37" s="3466"/>
      <c r="Q37" s="3466"/>
      <c r="R37" s="3466"/>
      <c r="S37" s="3467"/>
    </row>
    <row r="38" spans="3:19" ht="17.100000000000001" customHeight="1" x14ac:dyDescent="0.15">
      <c r="C38" s="1164" t="s">
        <v>1675</v>
      </c>
      <c r="D38" s="1165"/>
      <c r="E38" s="1165"/>
      <c r="F38" s="1165"/>
      <c r="G38" s="1165"/>
      <c r="H38" s="1165"/>
      <c r="I38" s="1168"/>
      <c r="J38" s="3470" t="s">
        <v>1676</v>
      </c>
      <c r="K38" s="3471"/>
      <c r="L38" s="3471"/>
      <c r="M38" s="3471"/>
      <c r="N38" s="3471"/>
      <c r="O38" s="3471"/>
      <c r="P38" s="3471"/>
      <c r="Q38" s="3471"/>
      <c r="R38" s="3471"/>
      <c r="S38" s="3472"/>
    </row>
    <row r="39" spans="3:19" ht="17.100000000000001" customHeight="1" x14ac:dyDescent="0.15">
      <c r="C39" s="1164" t="s">
        <v>1677</v>
      </c>
      <c r="D39" s="1165"/>
      <c r="E39" s="1165"/>
      <c r="F39" s="1165"/>
      <c r="G39" s="1165"/>
      <c r="H39" s="1165"/>
      <c r="I39" s="1168"/>
      <c r="J39" s="3470" t="s">
        <v>34</v>
      </c>
      <c r="K39" s="3471"/>
      <c r="L39" s="3471"/>
      <c r="M39" s="3471"/>
      <c r="N39" s="3471"/>
      <c r="O39" s="3471"/>
      <c r="P39" s="3471"/>
      <c r="Q39" s="3471"/>
      <c r="R39" s="3471"/>
      <c r="S39" s="3472"/>
    </row>
    <row r="40" spans="3:19" ht="17.100000000000001" customHeight="1" x14ac:dyDescent="0.15"/>
    <row r="41" spans="3:19" ht="17.100000000000001" customHeight="1" x14ac:dyDescent="0.15">
      <c r="C41" s="1170"/>
    </row>
    <row r="42" spans="3:19" ht="17.100000000000001" customHeight="1" x14ac:dyDescent="0.15"/>
  </sheetData>
  <mergeCells count="35">
    <mergeCell ref="J38:S38"/>
    <mergeCell ref="J39:S39"/>
    <mergeCell ref="C33:M34"/>
    <mergeCell ref="N33:O34"/>
    <mergeCell ref="P33:R34"/>
    <mergeCell ref="C35:I35"/>
    <mergeCell ref="J35:S35"/>
    <mergeCell ref="J36:S37"/>
    <mergeCell ref="C29:F30"/>
    <mergeCell ref="G29:O30"/>
    <mergeCell ref="P29:R30"/>
    <mergeCell ref="C31:F32"/>
    <mergeCell ref="G31:O32"/>
    <mergeCell ref="P31:R32"/>
    <mergeCell ref="C25:F26"/>
    <mergeCell ref="G25:O26"/>
    <mergeCell ref="P25:R26"/>
    <mergeCell ref="C27:F28"/>
    <mergeCell ref="G27:O28"/>
    <mergeCell ref="P27:R28"/>
    <mergeCell ref="C24:F24"/>
    <mergeCell ref="G24:O24"/>
    <mergeCell ref="P24:S24"/>
    <mergeCell ref="O2:T2"/>
    <mergeCell ref="F8:M8"/>
    <mergeCell ref="C14:D17"/>
    <mergeCell ref="E14:I15"/>
    <mergeCell ref="J14:S15"/>
    <mergeCell ref="E16:I17"/>
    <mergeCell ref="J16:S17"/>
    <mergeCell ref="C18:D22"/>
    <mergeCell ref="E18:I19"/>
    <mergeCell ref="J18:S19"/>
    <mergeCell ref="E20:I21"/>
    <mergeCell ref="J20:S22"/>
  </mergeCells>
  <phoneticPr fontId="9"/>
  <pageMargins left="0.39370078740157483" right="0.39370078740157483" top="0.37" bottom="0.39370078740157483" header="0.51181102362204722" footer="0.51181102362204722"/>
  <headerFooter alignWithMargins="0"/>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034EA-C646-4EEE-99C8-52F3C08E4010}">
  <sheetPr>
    <tabColor theme="0"/>
  </sheetPr>
  <dimension ref="B1:Q40"/>
  <sheetViews>
    <sheetView view="pageBreakPreview" zoomScaleNormal="100" zoomScaleSheetLayoutView="100" workbookViewId="0"/>
  </sheetViews>
  <sheetFormatPr defaultColWidth="8" defaultRowHeight="18" customHeight="1" x14ac:dyDescent="0.15"/>
  <cols>
    <col min="1" max="1" width="1.5" style="1171" customWidth="1"/>
    <col min="2" max="2" width="3.25" style="1171" customWidth="1"/>
    <col min="3" max="3" width="12.25" style="1171" customWidth="1"/>
    <col min="4" max="4" width="15.375" style="1171" customWidth="1"/>
    <col min="5" max="16" width="8.375" style="1171" customWidth="1"/>
    <col min="17" max="17" width="8.375" style="1174" customWidth="1"/>
    <col min="18" max="18" width="1.5" style="1171" customWidth="1"/>
    <col min="19" max="16384" width="8" style="1171"/>
  </cols>
  <sheetData>
    <row r="1" spans="2:17" ht="18" customHeight="1" x14ac:dyDescent="0.15">
      <c r="B1" s="3478" t="s">
        <v>1678</v>
      </c>
      <c r="C1" s="3478"/>
      <c r="D1" s="3478"/>
      <c r="E1" s="3478"/>
      <c r="F1" s="3478"/>
      <c r="G1" s="3478"/>
      <c r="H1" s="3478"/>
      <c r="I1" s="3478"/>
      <c r="J1" s="3478"/>
      <c r="K1" s="3478"/>
      <c r="L1" s="3478"/>
      <c r="M1" s="3478"/>
      <c r="N1" s="3478"/>
      <c r="O1" s="3478"/>
      <c r="P1" s="3478"/>
      <c r="Q1" s="3478"/>
    </row>
    <row r="2" spans="2:17" ht="8.25" customHeight="1" x14ac:dyDescent="0.15">
      <c r="B2" s="3478"/>
      <c r="C2" s="3478"/>
      <c r="D2" s="3478"/>
      <c r="E2" s="3478"/>
      <c r="F2" s="3478"/>
      <c r="G2" s="3478"/>
      <c r="H2" s="3478"/>
      <c r="I2" s="3478"/>
      <c r="J2" s="3478"/>
      <c r="K2" s="3478"/>
      <c r="L2" s="3478"/>
      <c r="M2" s="3478"/>
      <c r="N2" s="3478"/>
      <c r="O2" s="3478"/>
      <c r="P2" s="3478"/>
      <c r="Q2" s="3478"/>
    </row>
    <row r="3" spans="2:17" ht="18" customHeight="1" thickBot="1" x14ac:dyDescent="0.2">
      <c r="C3" s="1172" t="s">
        <v>1679</v>
      </c>
      <c r="D3" s="1173"/>
      <c r="E3" s="1173"/>
      <c r="F3" s="1173"/>
      <c r="G3" s="1173"/>
      <c r="H3" s="1173"/>
      <c r="I3" s="1173"/>
      <c r="Q3" s="1174" t="s">
        <v>1680</v>
      </c>
    </row>
    <row r="4" spans="2:17" s="1179" customFormat="1" ht="18" customHeight="1" thickBot="1" x14ac:dyDescent="0.2">
      <c r="B4" s="3479"/>
      <c r="C4" s="3480"/>
      <c r="D4" s="3481"/>
      <c r="E4" s="1175" t="s">
        <v>1681</v>
      </c>
      <c r="F4" s="1176" t="s">
        <v>1681</v>
      </c>
      <c r="G4" s="1176" t="s">
        <v>1681</v>
      </c>
      <c r="H4" s="1176" t="s">
        <v>1681</v>
      </c>
      <c r="I4" s="1176" t="s">
        <v>1681</v>
      </c>
      <c r="J4" s="1176" t="s">
        <v>1681</v>
      </c>
      <c r="K4" s="1176" t="s">
        <v>1681</v>
      </c>
      <c r="L4" s="1176" t="s">
        <v>1681</v>
      </c>
      <c r="M4" s="1176" t="s">
        <v>1681</v>
      </c>
      <c r="N4" s="1176" t="s">
        <v>1681</v>
      </c>
      <c r="O4" s="1176" t="s">
        <v>1681</v>
      </c>
      <c r="P4" s="1177" t="s">
        <v>1681</v>
      </c>
      <c r="Q4" s="1178" t="s">
        <v>1682</v>
      </c>
    </row>
    <row r="5" spans="2:17" s="1183" customFormat="1" ht="18" customHeight="1" thickBot="1" x14ac:dyDescent="0.2">
      <c r="B5" s="3482" t="s">
        <v>1683</v>
      </c>
      <c r="C5" s="3483"/>
      <c r="D5" s="3484"/>
      <c r="E5" s="1180"/>
      <c r="F5" s="1181"/>
      <c r="G5" s="1181"/>
      <c r="H5" s="1181"/>
      <c r="I5" s="1181"/>
      <c r="J5" s="1181"/>
      <c r="K5" s="1181"/>
      <c r="L5" s="1181"/>
      <c r="M5" s="1181"/>
      <c r="N5" s="1181"/>
      <c r="O5" s="1181"/>
      <c r="P5" s="1181"/>
      <c r="Q5" s="1182">
        <f>SUM(E5:P5)</f>
        <v>0</v>
      </c>
    </row>
    <row r="6" spans="2:17" ht="18" customHeight="1" x14ac:dyDescent="0.15">
      <c r="B6" s="3485" t="s">
        <v>1684</v>
      </c>
      <c r="C6" s="3488" t="s">
        <v>1685</v>
      </c>
      <c r="D6" s="3489"/>
      <c r="E6" s="1184">
        <v>0</v>
      </c>
      <c r="F6" s="1185">
        <v>0</v>
      </c>
      <c r="G6" s="1186">
        <v>0</v>
      </c>
      <c r="H6" s="1187">
        <v>0</v>
      </c>
      <c r="I6" s="1187">
        <v>0</v>
      </c>
      <c r="J6" s="1187">
        <v>0</v>
      </c>
      <c r="K6" s="1187">
        <v>0</v>
      </c>
      <c r="L6" s="1187">
        <v>0</v>
      </c>
      <c r="M6" s="1187">
        <v>0</v>
      </c>
      <c r="N6" s="1187">
        <v>0</v>
      </c>
      <c r="O6" s="1187">
        <v>0</v>
      </c>
      <c r="P6" s="1187">
        <v>0</v>
      </c>
      <c r="Q6" s="1188">
        <f>SUM(G6:P6)</f>
        <v>0</v>
      </c>
    </row>
    <row r="7" spans="2:17" ht="18" customHeight="1" x14ac:dyDescent="0.15">
      <c r="B7" s="3486"/>
      <c r="C7" s="3490" t="s">
        <v>1686</v>
      </c>
      <c r="D7" s="3491"/>
      <c r="E7" s="1189">
        <v>0</v>
      </c>
      <c r="F7" s="1190">
        <v>0</v>
      </c>
      <c r="G7" s="1190">
        <v>0</v>
      </c>
      <c r="H7" s="1190">
        <v>0</v>
      </c>
      <c r="I7" s="1190">
        <v>0</v>
      </c>
      <c r="J7" s="1190">
        <v>0</v>
      </c>
      <c r="K7" s="1190">
        <v>0</v>
      </c>
      <c r="L7" s="1190">
        <v>0</v>
      </c>
      <c r="M7" s="1190">
        <v>0</v>
      </c>
      <c r="N7" s="1190">
        <v>0</v>
      </c>
      <c r="O7" s="1190">
        <v>0</v>
      </c>
      <c r="P7" s="1190">
        <v>0</v>
      </c>
      <c r="Q7" s="1191">
        <f t="shared" ref="Q7:Q28" si="0">SUM(E7:P7)</f>
        <v>0</v>
      </c>
    </row>
    <row r="8" spans="2:17" s="1183" customFormat="1" ht="18" customHeight="1" x14ac:dyDescent="0.15">
      <c r="B8" s="3486"/>
      <c r="C8" s="3492" t="s">
        <v>1687</v>
      </c>
      <c r="D8" s="3491"/>
      <c r="E8" s="1192">
        <v>0</v>
      </c>
      <c r="F8" s="1193">
        <v>0</v>
      </c>
      <c r="G8" s="1193">
        <v>0</v>
      </c>
      <c r="H8" s="1193">
        <v>0</v>
      </c>
      <c r="I8" s="1193">
        <v>0</v>
      </c>
      <c r="J8" s="1193">
        <v>0</v>
      </c>
      <c r="K8" s="1193">
        <v>0</v>
      </c>
      <c r="L8" s="1193">
        <v>0</v>
      </c>
      <c r="M8" s="1193">
        <v>0</v>
      </c>
      <c r="N8" s="1193">
        <v>0</v>
      </c>
      <c r="O8" s="1193">
        <v>0</v>
      </c>
      <c r="P8" s="1193">
        <v>0</v>
      </c>
      <c r="Q8" s="1194">
        <f t="shared" si="0"/>
        <v>0</v>
      </c>
    </row>
    <row r="9" spans="2:17" s="1183" customFormat="1" ht="18" customHeight="1" x14ac:dyDescent="0.15">
      <c r="B9" s="3486"/>
      <c r="C9" s="3493" t="s">
        <v>1688</v>
      </c>
      <c r="D9" s="1195" t="s">
        <v>1689</v>
      </c>
      <c r="E9" s="1192">
        <v>0</v>
      </c>
      <c r="F9" s="1193">
        <v>0</v>
      </c>
      <c r="G9" s="1193">
        <v>0</v>
      </c>
      <c r="H9" s="1193">
        <v>0</v>
      </c>
      <c r="I9" s="1193">
        <v>0</v>
      </c>
      <c r="J9" s="1193">
        <v>0</v>
      </c>
      <c r="K9" s="1193">
        <v>0</v>
      </c>
      <c r="L9" s="1193">
        <v>0</v>
      </c>
      <c r="M9" s="1193">
        <v>0</v>
      </c>
      <c r="N9" s="1193">
        <v>0</v>
      </c>
      <c r="O9" s="1193">
        <v>0</v>
      </c>
      <c r="P9" s="1193">
        <v>0</v>
      </c>
      <c r="Q9" s="1194">
        <f t="shared" si="0"/>
        <v>0</v>
      </c>
    </row>
    <row r="10" spans="2:17" s="1183" customFormat="1" ht="18" customHeight="1" x14ac:dyDescent="0.15">
      <c r="B10" s="3486"/>
      <c r="C10" s="3494"/>
      <c r="D10" s="1195" t="s">
        <v>1690</v>
      </c>
      <c r="E10" s="1192">
        <v>0</v>
      </c>
      <c r="F10" s="1193">
        <v>0</v>
      </c>
      <c r="G10" s="1193">
        <v>0</v>
      </c>
      <c r="H10" s="1193">
        <v>0</v>
      </c>
      <c r="I10" s="1193">
        <v>0</v>
      </c>
      <c r="J10" s="1193">
        <v>0</v>
      </c>
      <c r="K10" s="1193">
        <v>0</v>
      </c>
      <c r="L10" s="1193">
        <v>0</v>
      </c>
      <c r="M10" s="1193">
        <v>0</v>
      </c>
      <c r="N10" s="1193">
        <v>0</v>
      </c>
      <c r="O10" s="1193">
        <v>0</v>
      </c>
      <c r="P10" s="1193">
        <v>0</v>
      </c>
      <c r="Q10" s="1194">
        <f t="shared" si="0"/>
        <v>0</v>
      </c>
    </row>
    <row r="11" spans="2:17" s="1183" customFormat="1" ht="18" customHeight="1" x14ac:dyDescent="0.15">
      <c r="B11" s="3486"/>
      <c r="C11" s="3494"/>
      <c r="D11" s="1195" t="s">
        <v>1691</v>
      </c>
      <c r="E11" s="1192">
        <v>0</v>
      </c>
      <c r="F11" s="1193">
        <v>0</v>
      </c>
      <c r="G11" s="1193">
        <v>0</v>
      </c>
      <c r="H11" s="1193">
        <v>0</v>
      </c>
      <c r="I11" s="1193">
        <v>0</v>
      </c>
      <c r="J11" s="1193">
        <v>0</v>
      </c>
      <c r="K11" s="1193">
        <v>0</v>
      </c>
      <c r="L11" s="1193">
        <v>0</v>
      </c>
      <c r="M11" s="1193">
        <v>0</v>
      </c>
      <c r="N11" s="1193">
        <v>0</v>
      </c>
      <c r="O11" s="1193">
        <v>0</v>
      </c>
      <c r="P11" s="1193">
        <v>0</v>
      </c>
      <c r="Q11" s="1194">
        <f t="shared" si="0"/>
        <v>0</v>
      </c>
    </row>
    <row r="12" spans="2:17" s="1183" customFormat="1" ht="18" customHeight="1" x14ac:dyDescent="0.15">
      <c r="B12" s="3486"/>
      <c r="C12" s="3495"/>
      <c r="D12" s="1196" t="s">
        <v>1692</v>
      </c>
      <c r="E12" s="1192">
        <v>0</v>
      </c>
      <c r="F12" s="1193">
        <v>0</v>
      </c>
      <c r="G12" s="1193">
        <v>0</v>
      </c>
      <c r="H12" s="1193">
        <v>0</v>
      </c>
      <c r="I12" s="1193">
        <v>0</v>
      </c>
      <c r="J12" s="1193">
        <v>0</v>
      </c>
      <c r="K12" s="1193">
        <v>0</v>
      </c>
      <c r="L12" s="1193">
        <v>0</v>
      </c>
      <c r="M12" s="1193">
        <v>0</v>
      </c>
      <c r="N12" s="1193">
        <v>0</v>
      </c>
      <c r="O12" s="1193">
        <v>0</v>
      </c>
      <c r="P12" s="1193">
        <v>0</v>
      </c>
      <c r="Q12" s="1194">
        <f t="shared" si="0"/>
        <v>0</v>
      </c>
    </row>
    <row r="13" spans="2:17" s="1183" customFormat="1" ht="18" customHeight="1" x14ac:dyDescent="0.15">
      <c r="B13" s="3486"/>
      <c r="C13" s="3492" t="s">
        <v>1693</v>
      </c>
      <c r="D13" s="3491"/>
      <c r="E13" s="1192">
        <v>0</v>
      </c>
      <c r="F13" s="1193">
        <v>0</v>
      </c>
      <c r="G13" s="1193">
        <v>0</v>
      </c>
      <c r="H13" s="1193">
        <v>0</v>
      </c>
      <c r="I13" s="1193">
        <v>0</v>
      </c>
      <c r="J13" s="1193">
        <v>0</v>
      </c>
      <c r="K13" s="1193">
        <v>0</v>
      </c>
      <c r="L13" s="1193">
        <v>0</v>
      </c>
      <c r="M13" s="1193">
        <v>0</v>
      </c>
      <c r="N13" s="1193">
        <v>0</v>
      </c>
      <c r="O13" s="1193">
        <v>0</v>
      </c>
      <c r="P13" s="1193">
        <v>0</v>
      </c>
      <c r="Q13" s="1194">
        <f t="shared" si="0"/>
        <v>0</v>
      </c>
    </row>
    <row r="14" spans="2:17" s="1183" customFormat="1" ht="31.5" customHeight="1" x14ac:dyDescent="0.15">
      <c r="B14" s="3486"/>
      <c r="C14" s="3492" t="s">
        <v>1694</v>
      </c>
      <c r="D14" s="3491"/>
      <c r="E14" s="1192">
        <v>0</v>
      </c>
      <c r="F14" s="1193">
        <v>0</v>
      </c>
      <c r="G14" s="1193">
        <v>0</v>
      </c>
      <c r="H14" s="1193">
        <v>0</v>
      </c>
      <c r="I14" s="1193">
        <v>0</v>
      </c>
      <c r="J14" s="1193">
        <v>0</v>
      </c>
      <c r="K14" s="1193">
        <v>0</v>
      </c>
      <c r="L14" s="1193">
        <v>0</v>
      </c>
      <c r="M14" s="1193">
        <v>0</v>
      </c>
      <c r="N14" s="1193">
        <v>0</v>
      </c>
      <c r="O14" s="1193">
        <v>0</v>
      </c>
      <c r="P14" s="1193">
        <v>0</v>
      </c>
      <c r="Q14" s="1194">
        <f t="shared" si="0"/>
        <v>0</v>
      </c>
    </row>
    <row r="15" spans="2:17" s="1183" customFormat="1" ht="33" customHeight="1" x14ac:dyDescent="0.15">
      <c r="B15" s="3486"/>
      <c r="C15" s="3492" t="s">
        <v>1695</v>
      </c>
      <c r="D15" s="3491"/>
      <c r="E15" s="1192">
        <v>0</v>
      </c>
      <c r="F15" s="1193">
        <v>0</v>
      </c>
      <c r="G15" s="1193">
        <v>0</v>
      </c>
      <c r="H15" s="1193">
        <v>0</v>
      </c>
      <c r="I15" s="1193">
        <v>0</v>
      </c>
      <c r="J15" s="1193">
        <v>0</v>
      </c>
      <c r="K15" s="1193">
        <v>0</v>
      </c>
      <c r="L15" s="1193">
        <v>0</v>
      </c>
      <c r="M15" s="1193">
        <v>0</v>
      </c>
      <c r="N15" s="1193">
        <v>0</v>
      </c>
      <c r="O15" s="1193">
        <v>0</v>
      </c>
      <c r="P15" s="1193">
        <v>0</v>
      </c>
      <c r="Q15" s="1194">
        <f t="shared" si="0"/>
        <v>0</v>
      </c>
    </row>
    <row r="16" spans="2:17" s="1183" customFormat="1" ht="18" customHeight="1" x14ac:dyDescent="0.15">
      <c r="B16" s="3486"/>
      <c r="C16" s="3492" t="s">
        <v>10</v>
      </c>
      <c r="D16" s="3491"/>
      <c r="E16" s="1192">
        <v>0</v>
      </c>
      <c r="F16" s="1193">
        <v>0</v>
      </c>
      <c r="G16" s="1193">
        <v>0</v>
      </c>
      <c r="H16" s="1193">
        <v>0</v>
      </c>
      <c r="I16" s="1193">
        <v>0</v>
      </c>
      <c r="J16" s="1193">
        <v>0</v>
      </c>
      <c r="K16" s="1193">
        <v>0</v>
      </c>
      <c r="L16" s="1193">
        <v>0</v>
      </c>
      <c r="M16" s="1193">
        <v>0</v>
      </c>
      <c r="N16" s="1193">
        <v>0</v>
      </c>
      <c r="O16" s="1193">
        <v>0</v>
      </c>
      <c r="P16" s="1193">
        <v>0</v>
      </c>
      <c r="Q16" s="1194">
        <f t="shared" si="0"/>
        <v>0</v>
      </c>
    </row>
    <row r="17" spans="2:17" s="1183" customFormat="1" ht="18" customHeight="1" thickBot="1" x14ac:dyDescent="0.2">
      <c r="B17" s="3487"/>
      <c r="C17" s="3496" t="s">
        <v>1696</v>
      </c>
      <c r="D17" s="3497"/>
      <c r="E17" s="1197">
        <f t="shared" ref="E17:P17" si="1">SUM(E6:E16)</f>
        <v>0</v>
      </c>
      <c r="F17" s="1198">
        <f t="shared" si="1"/>
        <v>0</v>
      </c>
      <c r="G17" s="1198">
        <f t="shared" si="1"/>
        <v>0</v>
      </c>
      <c r="H17" s="1198">
        <f t="shared" si="1"/>
        <v>0</v>
      </c>
      <c r="I17" s="1198">
        <f t="shared" si="1"/>
        <v>0</v>
      </c>
      <c r="J17" s="1198">
        <f t="shared" si="1"/>
        <v>0</v>
      </c>
      <c r="K17" s="1198">
        <f t="shared" si="1"/>
        <v>0</v>
      </c>
      <c r="L17" s="1198">
        <f t="shared" si="1"/>
        <v>0</v>
      </c>
      <c r="M17" s="1198">
        <f t="shared" si="1"/>
        <v>0</v>
      </c>
      <c r="N17" s="1198">
        <f t="shared" si="1"/>
        <v>0</v>
      </c>
      <c r="O17" s="1198">
        <f t="shared" si="1"/>
        <v>0</v>
      </c>
      <c r="P17" s="1198">
        <f t="shared" si="1"/>
        <v>0</v>
      </c>
      <c r="Q17" s="1199">
        <f t="shared" si="0"/>
        <v>0</v>
      </c>
    </row>
    <row r="18" spans="2:17" ht="18" customHeight="1" x14ac:dyDescent="0.15">
      <c r="B18" s="3501" t="s">
        <v>1697</v>
      </c>
      <c r="C18" s="3505" t="s">
        <v>1698</v>
      </c>
      <c r="D18" s="3506"/>
      <c r="E18" s="1200">
        <v>0</v>
      </c>
      <c r="F18" s="1187">
        <v>0</v>
      </c>
      <c r="G18" s="1187">
        <v>0</v>
      </c>
      <c r="H18" s="1187">
        <v>0</v>
      </c>
      <c r="I18" s="1187">
        <v>0</v>
      </c>
      <c r="J18" s="1187">
        <v>0</v>
      </c>
      <c r="K18" s="1187">
        <v>0</v>
      </c>
      <c r="L18" s="1187">
        <v>0</v>
      </c>
      <c r="M18" s="1187">
        <v>0</v>
      </c>
      <c r="N18" s="1187">
        <v>0</v>
      </c>
      <c r="O18" s="1187">
        <v>0</v>
      </c>
      <c r="P18" s="1187">
        <v>0</v>
      </c>
      <c r="Q18" s="1188">
        <f t="shared" si="0"/>
        <v>0</v>
      </c>
    </row>
    <row r="19" spans="2:17" ht="18" customHeight="1" x14ac:dyDescent="0.15">
      <c r="B19" s="3502"/>
      <c r="C19" s="3507" t="s">
        <v>1699</v>
      </c>
      <c r="D19" s="3508"/>
      <c r="E19" s="1189">
        <v>0</v>
      </c>
      <c r="F19" s="1190">
        <v>0</v>
      </c>
      <c r="G19" s="1190">
        <v>0</v>
      </c>
      <c r="H19" s="1190">
        <v>0</v>
      </c>
      <c r="I19" s="1190">
        <v>0</v>
      </c>
      <c r="J19" s="1190">
        <v>0</v>
      </c>
      <c r="K19" s="1190">
        <v>0</v>
      </c>
      <c r="L19" s="1190">
        <v>0</v>
      </c>
      <c r="M19" s="1190">
        <v>0</v>
      </c>
      <c r="N19" s="1190">
        <v>0</v>
      </c>
      <c r="O19" s="1190">
        <v>0</v>
      </c>
      <c r="P19" s="1190">
        <v>0</v>
      </c>
      <c r="Q19" s="1191">
        <f t="shared" si="0"/>
        <v>0</v>
      </c>
    </row>
    <row r="20" spans="2:17" ht="18" customHeight="1" x14ac:dyDescent="0.15">
      <c r="B20" s="3502"/>
      <c r="C20" s="3507" t="s">
        <v>1700</v>
      </c>
      <c r="D20" s="3508"/>
      <c r="E20" s="1189">
        <v>0</v>
      </c>
      <c r="F20" s="1190">
        <v>0</v>
      </c>
      <c r="G20" s="1190">
        <v>0</v>
      </c>
      <c r="H20" s="1190">
        <v>0</v>
      </c>
      <c r="I20" s="1190">
        <v>0</v>
      </c>
      <c r="J20" s="1190">
        <v>0</v>
      </c>
      <c r="K20" s="1190">
        <v>0</v>
      </c>
      <c r="L20" s="1190">
        <v>0</v>
      </c>
      <c r="M20" s="1190">
        <v>0</v>
      </c>
      <c r="N20" s="1190">
        <v>0</v>
      </c>
      <c r="O20" s="1190">
        <v>0</v>
      </c>
      <c r="P20" s="1190">
        <v>0</v>
      </c>
      <c r="Q20" s="1191">
        <f t="shared" si="0"/>
        <v>0</v>
      </c>
    </row>
    <row r="21" spans="2:17" ht="18" customHeight="1" x14ac:dyDescent="0.15">
      <c r="B21" s="3502"/>
      <c r="C21" s="3507" t="s">
        <v>1701</v>
      </c>
      <c r="D21" s="3508"/>
      <c r="E21" s="1189">
        <v>0</v>
      </c>
      <c r="F21" s="1190">
        <v>0</v>
      </c>
      <c r="G21" s="1190">
        <v>0</v>
      </c>
      <c r="H21" s="1190">
        <v>0</v>
      </c>
      <c r="I21" s="1190">
        <v>0</v>
      </c>
      <c r="J21" s="1190">
        <v>0</v>
      </c>
      <c r="K21" s="1190">
        <v>0</v>
      </c>
      <c r="L21" s="1190">
        <v>0</v>
      </c>
      <c r="M21" s="1190">
        <v>0</v>
      </c>
      <c r="N21" s="1190">
        <v>0</v>
      </c>
      <c r="O21" s="1190">
        <v>0</v>
      </c>
      <c r="P21" s="1190">
        <v>0</v>
      </c>
      <c r="Q21" s="1191">
        <f t="shared" si="0"/>
        <v>0</v>
      </c>
    </row>
    <row r="22" spans="2:17" ht="18" customHeight="1" x14ac:dyDescent="0.15">
      <c r="B22" s="3502"/>
      <c r="C22" s="3507" t="s">
        <v>1702</v>
      </c>
      <c r="D22" s="3509"/>
      <c r="E22" s="1189">
        <v>0</v>
      </c>
      <c r="F22" s="1190">
        <v>0</v>
      </c>
      <c r="G22" s="1190">
        <v>0</v>
      </c>
      <c r="H22" s="1190">
        <v>0</v>
      </c>
      <c r="I22" s="1190">
        <v>0</v>
      </c>
      <c r="J22" s="1190">
        <v>0</v>
      </c>
      <c r="K22" s="1190">
        <v>0</v>
      </c>
      <c r="L22" s="1190">
        <v>0</v>
      </c>
      <c r="M22" s="1190">
        <v>0</v>
      </c>
      <c r="N22" s="1190">
        <v>0</v>
      </c>
      <c r="O22" s="1190">
        <v>0</v>
      </c>
      <c r="P22" s="1190">
        <v>0</v>
      </c>
      <c r="Q22" s="1191">
        <f t="shared" si="0"/>
        <v>0</v>
      </c>
    </row>
    <row r="23" spans="2:17" ht="18" customHeight="1" x14ac:dyDescent="0.15">
      <c r="B23" s="3502"/>
      <c r="C23" s="3507" t="s">
        <v>1703</v>
      </c>
      <c r="D23" s="3508"/>
      <c r="E23" s="1189">
        <v>0</v>
      </c>
      <c r="F23" s="1190">
        <v>0</v>
      </c>
      <c r="G23" s="1190">
        <v>0</v>
      </c>
      <c r="H23" s="1190">
        <v>0</v>
      </c>
      <c r="I23" s="1190">
        <v>0</v>
      </c>
      <c r="J23" s="1190">
        <v>0</v>
      </c>
      <c r="K23" s="1190">
        <v>0</v>
      </c>
      <c r="L23" s="1190">
        <v>0</v>
      </c>
      <c r="M23" s="1190">
        <v>0</v>
      </c>
      <c r="N23" s="1190">
        <v>0</v>
      </c>
      <c r="O23" s="1190">
        <v>0</v>
      </c>
      <c r="P23" s="1190">
        <v>0</v>
      </c>
      <c r="Q23" s="1191">
        <f t="shared" si="0"/>
        <v>0</v>
      </c>
    </row>
    <row r="24" spans="2:17" ht="18" customHeight="1" x14ac:dyDescent="0.15">
      <c r="B24" s="3502"/>
      <c r="C24" s="3507" t="s">
        <v>1704</v>
      </c>
      <c r="D24" s="3508"/>
      <c r="E24" s="1189">
        <v>0</v>
      </c>
      <c r="F24" s="1190">
        <v>0</v>
      </c>
      <c r="G24" s="1190">
        <v>0</v>
      </c>
      <c r="H24" s="1190">
        <v>0</v>
      </c>
      <c r="I24" s="1190">
        <v>0</v>
      </c>
      <c r="J24" s="1190">
        <v>0</v>
      </c>
      <c r="K24" s="1190">
        <v>0</v>
      </c>
      <c r="L24" s="1190">
        <v>0</v>
      </c>
      <c r="M24" s="1190">
        <v>0</v>
      </c>
      <c r="N24" s="1190">
        <v>0</v>
      </c>
      <c r="O24" s="1190">
        <v>0</v>
      </c>
      <c r="P24" s="1190">
        <v>0</v>
      </c>
      <c r="Q24" s="1191">
        <f t="shared" si="0"/>
        <v>0</v>
      </c>
    </row>
    <row r="25" spans="2:17" ht="18" customHeight="1" x14ac:dyDescent="0.15">
      <c r="B25" s="3503"/>
      <c r="C25" s="3507" t="s">
        <v>1705</v>
      </c>
      <c r="D25" s="3508"/>
      <c r="E25" s="1189">
        <v>0</v>
      </c>
      <c r="F25" s="1190">
        <v>0</v>
      </c>
      <c r="G25" s="1190">
        <v>0</v>
      </c>
      <c r="H25" s="1190">
        <v>0</v>
      </c>
      <c r="I25" s="1190">
        <v>0</v>
      </c>
      <c r="J25" s="1190">
        <v>0</v>
      </c>
      <c r="K25" s="1190">
        <v>0</v>
      </c>
      <c r="L25" s="1190">
        <v>0</v>
      </c>
      <c r="M25" s="1190">
        <v>0</v>
      </c>
      <c r="N25" s="1190">
        <v>0</v>
      </c>
      <c r="O25" s="1190">
        <v>0</v>
      </c>
      <c r="P25" s="1190">
        <v>0</v>
      </c>
      <c r="Q25" s="1201">
        <f t="shared" si="0"/>
        <v>0</v>
      </c>
    </row>
    <row r="26" spans="2:17" ht="18" customHeight="1" x14ac:dyDescent="0.15">
      <c r="B26" s="3503"/>
      <c r="C26" s="3507" t="s">
        <v>1706</v>
      </c>
      <c r="D26" s="3508"/>
      <c r="E26" s="1189">
        <v>0</v>
      </c>
      <c r="F26" s="1190">
        <v>0</v>
      </c>
      <c r="G26" s="1190">
        <v>0</v>
      </c>
      <c r="H26" s="1190">
        <v>0</v>
      </c>
      <c r="I26" s="1190">
        <v>0</v>
      </c>
      <c r="J26" s="1190">
        <v>0</v>
      </c>
      <c r="K26" s="1190">
        <v>0</v>
      </c>
      <c r="L26" s="1190">
        <v>0</v>
      </c>
      <c r="M26" s="1190">
        <v>0</v>
      </c>
      <c r="N26" s="1190">
        <v>0</v>
      </c>
      <c r="O26" s="1190">
        <v>0</v>
      </c>
      <c r="P26" s="1190">
        <v>0</v>
      </c>
      <c r="Q26" s="1201">
        <f t="shared" si="0"/>
        <v>0</v>
      </c>
    </row>
    <row r="27" spans="2:17" ht="18" customHeight="1" thickBot="1" x14ac:dyDescent="0.2">
      <c r="B27" s="3504"/>
      <c r="C27" s="3510" t="s">
        <v>1707</v>
      </c>
      <c r="D27" s="3497"/>
      <c r="E27" s="1197">
        <f t="shared" ref="E27:P27" si="2">SUM(E18:E26)</f>
        <v>0</v>
      </c>
      <c r="F27" s="1198">
        <f t="shared" si="2"/>
        <v>0</v>
      </c>
      <c r="G27" s="1198">
        <f t="shared" si="2"/>
        <v>0</v>
      </c>
      <c r="H27" s="1198">
        <f t="shared" si="2"/>
        <v>0</v>
      </c>
      <c r="I27" s="1198">
        <f t="shared" si="2"/>
        <v>0</v>
      </c>
      <c r="J27" s="1198">
        <f t="shared" si="2"/>
        <v>0</v>
      </c>
      <c r="K27" s="1198">
        <f t="shared" si="2"/>
        <v>0</v>
      </c>
      <c r="L27" s="1198">
        <f t="shared" si="2"/>
        <v>0</v>
      </c>
      <c r="M27" s="1198">
        <f t="shared" si="2"/>
        <v>0</v>
      </c>
      <c r="N27" s="1198">
        <f t="shared" si="2"/>
        <v>0</v>
      </c>
      <c r="O27" s="1198">
        <f t="shared" si="2"/>
        <v>0</v>
      </c>
      <c r="P27" s="1198">
        <f t="shared" si="2"/>
        <v>0</v>
      </c>
      <c r="Q27" s="1199">
        <f t="shared" si="0"/>
        <v>0</v>
      </c>
    </row>
    <row r="28" spans="2:17" ht="18" customHeight="1" thickBot="1" x14ac:dyDescent="0.2">
      <c r="B28" s="3498" t="s">
        <v>1708</v>
      </c>
      <c r="C28" s="3499"/>
      <c r="D28" s="3500"/>
      <c r="E28" s="1202">
        <f t="shared" ref="E28:P28" si="3">E17-E27</f>
        <v>0</v>
      </c>
      <c r="F28" s="1203">
        <f t="shared" si="3"/>
        <v>0</v>
      </c>
      <c r="G28" s="1203">
        <f t="shared" si="3"/>
        <v>0</v>
      </c>
      <c r="H28" s="1203">
        <f t="shared" si="3"/>
        <v>0</v>
      </c>
      <c r="I28" s="1203">
        <f t="shared" si="3"/>
        <v>0</v>
      </c>
      <c r="J28" s="1203">
        <f t="shared" si="3"/>
        <v>0</v>
      </c>
      <c r="K28" s="1203">
        <f t="shared" si="3"/>
        <v>0</v>
      </c>
      <c r="L28" s="1203">
        <f t="shared" si="3"/>
        <v>0</v>
      </c>
      <c r="M28" s="1203">
        <f t="shared" si="3"/>
        <v>0</v>
      </c>
      <c r="N28" s="1203">
        <f t="shared" si="3"/>
        <v>0</v>
      </c>
      <c r="O28" s="1203">
        <f t="shared" si="3"/>
        <v>0</v>
      </c>
      <c r="P28" s="1203">
        <f t="shared" si="3"/>
        <v>0</v>
      </c>
      <c r="Q28" s="1204">
        <f t="shared" si="0"/>
        <v>0</v>
      </c>
    </row>
    <row r="29" spans="2:17" ht="6" customHeight="1" x14ac:dyDescent="0.15"/>
    <row r="30" spans="2:17" ht="18" customHeight="1" x14ac:dyDescent="0.15">
      <c r="C30" s="1171" t="s">
        <v>1709</v>
      </c>
    </row>
    <row r="31" spans="2:17" ht="18" customHeight="1" x14ac:dyDescent="0.15">
      <c r="C31" s="1171" t="s">
        <v>1710</v>
      </c>
    </row>
    <row r="32" spans="2:17" ht="20.100000000000001" customHeight="1" x14ac:dyDescent="0.15">
      <c r="C32" s="1171" t="s">
        <v>1711</v>
      </c>
    </row>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sheetData>
  <mergeCells count="25">
    <mergeCell ref="B28:D28"/>
    <mergeCell ref="B18:B27"/>
    <mergeCell ref="C18:D18"/>
    <mergeCell ref="C19:D19"/>
    <mergeCell ref="C20:D20"/>
    <mergeCell ref="C21:D21"/>
    <mergeCell ref="C22:D22"/>
    <mergeCell ref="C23:D23"/>
    <mergeCell ref="C24:D24"/>
    <mergeCell ref="C25:D25"/>
    <mergeCell ref="C26:D26"/>
    <mergeCell ref="C27:D27"/>
    <mergeCell ref="B1:Q2"/>
    <mergeCell ref="B4:D4"/>
    <mergeCell ref="B5:D5"/>
    <mergeCell ref="B6:B17"/>
    <mergeCell ref="C6:D6"/>
    <mergeCell ref="C7:D7"/>
    <mergeCell ref="C8:D8"/>
    <mergeCell ref="C9:C12"/>
    <mergeCell ref="C13:D13"/>
    <mergeCell ref="C14:D14"/>
    <mergeCell ref="C15:D15"/>
    <mergeCell ref="C16:D16"/>
    <mergeCell ref="C17:D17"/>
  </mergeCells>
  <phoneticPr fontId="9"/>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8">
    <tabColor theme="7" tint="0.59999389629810485"/>
  </sheetPr>
  <dimension ref="A1:AK87"/>
  <sheetViews>
    <sheetView view="pageBreakPreview" zoomScale="80" zoomScaleNormal="100" zoomScaleSheetLayoutView="80" workbookViewId="0"/>
  </sheetViews>
  <sheetFormatPr defaultColWidth="2.5" defaultRowHeight="15" customHeight="1" x14ac:dyDescent="0.15"/>
  <cols>
    <col min="1" max="1" width="3.375" style="2" customWidth="1"/>
    <col min="2" max="25" width="2.625" style="2" customWidth="1"/>
    <col min="26" max="26" width="3.375" style="2" customWidth="1"/>
    <col min="27" max="36" width="2.625" style="2" customWidth="1"/>
    <col min="37" max="37" width="3.625" style="2" customWidth="1"/>
    <col min="38" max="39" width="2.625" style="2" customWidth="1"/>
    <col min="40" max="16384" width="2.5" style="2"/>
  </cols>
  <sheetData>
    <row r="1" spans="1:37" ht="18" customHeight="1" x14ac:dyDescent="0.15"/>
    <row r="2" spans="1:37" ht="30.75" customHeight="1" x14ac:dyDescent="0.15">
      <c r="A2" s="3511" t="s">
        <v>358</v>
      </c>
      <c r="B2" s="3511"/>
      <c r="C2" s="3511"/>
      <c r="D2" s="3511"/>
      <c r="E2" s="3511"/>
      <c r="F2" s="3511"/>
      <c r="G2" s="3511"/>
      <c r="H2" s="3511"/>
      <c r="I2" s="3511"/>
      <c r="J2" s="3511"/>
      <c r="K2" s="3511"/>
      <c r="L2" s="3511"/>
      <c r="M2" s="3511"/>
      <c r="N2" s="3511"/>
      <c r="O2" s="3511"/>
      <c r="P2" s="3511"/>
      <c r="Q2" s="3511"/>
      <c r="R2" s="3511"/>
      <c r="S2" s="3511"/>
      <c r="T2" s="3511"/>
      <c r="U2" s="3511"/>
      <c r="V2" s="3511"/>
      <c r="W2" s="3511"/>
      <c r="X2" s="3511"/>
      <c r="Y2" s="3511"/>
      <c r="Z2" s="3511"/>
      <c r="AA2" s="3511"/>
      <c r="AB2" s="3511"/>
      <c r="AC2" s="3511"/>
      <c r="AD2" s="3511"/>
      <c r="AE2" s="3511"/>
      <c r="AF2" s="3511"/>
      <c r="AG2" s="3511"/>
      <c r="AH2" s="3511"/>
      <c r="AI2" s="3511"/>
      <c r="AJ2" s="3511"/>
      <c r="AK2" s="3511"/>
    </row>
    <row r="3" spans="1:37" ht="15" customHeight="1" thickBot="1" x14ac:dyDescent="0.2">
      <c r="A3" s="3512"/>
      <c r="B3" s="3512"/>
      <c r="C3" s="3512"/>
      <c r="D3" s="3512"/>
      <c r="E3" s="3512"/>
      <c r="F3" s="3512"/>
      <c r="G3" s="3512"/>
      <c r="H3" s="3512"/>
      <c r="I3" s="3512"/>
      <c r="J3" s="3512"/>
      <c r="K3" s="3512"/>
      <c r="L3" s="3512"/>
      <c r="M3" s="3512"/>
      <c r="N3" s="3512"/>
      <c r="O3" s="3512"/>
      <c r="P3" s="3512"/>
      <c r="Q3" s="3512"/>
      <c r="R3" s="3512"/>
      <c r="S3" s="3512"/>
      <c r="T3" s="3512"/>
      <c r="U3" s="3512"/>
      <c r="V3" s="3512"/>
      <c r="W3" s="3512"/>
      <c r="X3" s="3512"/>
      <c r="Y3" s="3512"/>
      <c r="Z3" s="3512"/>
      <c r="AA3" s="3512"/>
      <c r="AB3" s="3512"/>
      <c r="AC3" s="3512"/>
      <c r="AD3" s="3512"/>
      <c r="AE3" s="3512"/>
      <c r="AF3" s="3512"/>
      <c r="AG3" s="3512"/>
      <c r="AH3" s="3512"/>
      <c r="AI3" s="3512"/>
      <c r="AJ3" s="3512"/>
      <c r="AK3" s="3512"/>
    </row>
    <row r="4" spans="1:37" ht="27" customHeight="1" x14ac:dyDescent="0.15">
      <c r="A4" s="3513" t="s">
        <v>359</v>
      </c>
      <c r="B4" s="3514"/>
      <c r="C4" s="3514"/>
      <c r="D4" s="3514"/>
      <c r="E4" s="3514"/>
      <c r="F4" s="3515"/>
      <c r="G4" s="3516"/>
      <c r="H4" s="3517"/>
      <c r="I4" s="3517"/>
      <c r="J4" s="3517"/>
      <c r="K4" s="3517"/>
      <c r="L4" s="3517"/>
      <c r="M4" s="3517"/>
      <c r="N4" s="3517"/>
      <c r="O4" s="3517"/>
      <c r="P4" s="3517"/>
      <c r="Q4" s="3517"/>
      <c r="R4" s="3518"/>
      <c r="S4" s="23"/>
      <c r="T4" s="23"/>
      <c r="U4" s="3519" t="s">
        <v>360</v>
      </c>
      <c r="V4" s="3520"/>
      <c r="W4" s="3520"/>
      <c r="X4" s="3520"/>
      <c r="Y4" s="3520"/>
      <c r="Z4" s="3521"/>
      <c r="AA4" s="3525"/>
      <c r="AB4" s="3526"/>
      <c r="AC4" s="3526"/>
      <c r="AD4" s="3526"/>
      <c r="AE4" s="3526"/>
      <c r="AF4" s="3526"/>
      <c r="AG4" s="3526"/>
      <c r="AH4" s="3526"/>
      <c r="AI4" s="3526"/>
      <c r="AJ4" s="3526"/>
      <c r="AK4" s="3527"/>
    </row>
    <row r="5" spans="1:37" ht="27" customHeight="1" x14ac:dyDescent="0.15">
      <c r="A5" s="3531" t="s">
        <v>361</v>
      </c>
      <c r="B5" s="3532"/>
      <c r="C5" s="3532"/>
      <c r="D5" s="3532"/>
      <c r="E5" s="3532"/>
      <c r="F5" s="3533"/>
      <c r="G5" s="3534"/>
      <c r="H5" s="3535"/>
      <c r="I5" s="3535"/>
      <c r="J5" s="3535"/>
      <c r="K5" s="3535"/>
      <c r="L5" s="3535"/>
      <c r="M5" s="3535"/>
      <c r="N5" s="3535"/>
      <c r="O5" s="3535"/>
      <c r="P5" s="3535"/>
      <c r="Q5" s="3535"/>
      <c r="R5" s="3536"/>
      <c r="S5" s="23"/>
      <c r="T5" s="23"/>
      <c r="U5" s="3522"/>
      <c r="V5" s="3523"/>
      <c r="W5" s="3523"/>
      <c r="X5" s="3523"/>
      <c r="Y5" s="3523"/>
      <c r="Z5" s="3524"/>
      <c r="AA5" s="3528"/>
      <c r="AB5" s="3529"/>
      <c r="AC5" s="3529"/>
      <c r="AD5" s="3529"/>
      <c r="AE5" s="3529"/>
      <c r="AF5" s="3529"/>
      <c r="AG5" s="3529"/>
      <c r="AH5" s="3529"/>
      <c r="AI5" s="3529"/>
      <c r="AJ5" s="3529"/>
      <c r="AK5" s="3530"/>
    </row>
    <row r="6" spans="1:37" ht="27" customHeight="1" x14ac:dyDescent="0.15">
      <c r="A6" s="3531" t="s">
        <v>362</v>
      </c>
      <c r="B6" s="3532"/>
      <c r="C6" s="3532"/>
      <c r="D6" s="3532"/>
      <c r="E6" s="3532"/>
      <c r="F6" s="3533"/>
      <c r="G6" s="3534"/>
      <c r="H6" s="3535"/>
      <c r="I6" s="3535"/>
      <c r="J6" s="3535"/>
      <c r="K6" s="3535"/>
      <c r="L6" s="3535"/>
      <c r="M6" s="3535"/>
      <c r="N6" s="3535"/>
      <c r="O6" s="3535"/>
      <c r="P6" s="3535"/>
      <c r="Q6" s="3535"/>
      <c r="R6" s="3536"/>
      <c r="S6" s="23"/>
      <c r="T6" s="23"/>
      <c r="U6" s="3537" t="s">
        <v>363</v>
      </c>
      <c r="V6" s="3538"/>
      <c r="W6" s="3538"/>
      <c r="X6" s="3538"/>
      <c r="Y6" s="3538"/>
      <c r="Z6" s="3539"/>
      <c r="AA6" s="3546" t="s">
        <v>364</v>
      </c>
      <c r="AB6" s="3547"/>
      <c r="AC6" s="3547"/>
      <c r="AD6" s="3547"/>
      <c r="AE6" s="3547"/>
      <c r="AF6" s="3547"/>
      <c r="AG6" s="3547"/>
      <c r="AH6" s="3547"/>
      <c r="AI6" s="3547"/>
      <c r="AJ6" s="3547"/>
      <c r="AK6" s="3548"/>
    </row>
    <row r="7" spans="1:37" ht="27" customHeight="1" x14ac:dyDescent="0.15">
      <c r="A7" s="3531" t="s">
        <v>18</v>
      </c>
      <c r="B7" s="3532"/>
      <c r="C7" s="3532"/>
      <c r="D7" s="3532"/>
      <c r="E7" s="3532"/>
      <c r="F7" s="3533"/>
      <c r="G7" s="3534"/>
      <c r="H7" s="3535"/>
      <c r="I7" s="3535"/>
      <c r="J7" s="3535"/>
      <c r="K7" s="3535"/>
      <c r="L7" s="3535"/>
      <c r="M7" s="3535"/>
      <c r="N7" s="3535"/>
      <c r="O7" s="3535"/>
      <c r="P7" s="3535"/>
      <c r="Q7" s="3535"/>
      <c r="R7" s="3536"/>
      <c r="S7" s="23"/>
      <c r="T7" s="23"/>
      <c r="U7" s="3540"/>
      <c r="V7" s="3541"/>
      <c r="W7" s="3541"/>
      <c r="X7" s="3541"/>
      <c r="Y7" s="3541"/>
      <c r="Z7" s="3542"/>
      <c r="AA7" s="3549"/>
      <c r="AB7" s="3550"/>
      <c r="AC7" s="3550"/>
      <c r="AD7" s="3550"/>
      <c r="AE7" s="3550"/>
      <c r="AF7" s="3550"/>
      <c r="AG7" s="3550"/>
      <c r="AH7" s="3550"/>
      <c r="AI7" s="3550"/>
      <c r="AJ7" s="3550"/>
      <c r="AK7" s="3551"/>
    </row>
    <row r="8" spans="1:37" ht="27" customHeight="1" thickBot="1" x14ac:dyDescent="0.2">
      <c r="A8" s="3555" t="s">
        <v>145</v>
      </c>
      <c r="B8" s="3556"/>
      <c r="C8" s="3556"/>
      <c r="D8" s="3556"/>
      <c r="E8" s="3556"/>
      <c r="F8" s="3557"/>
      <c r="G8" s="3558"/>
      <c r="H8" s="3559"/>
      <c r="I8" s="3559"/>
      <c r="J8" s="3559"/>
      <c r="K8" s="3559"/>
      <c r="L8" s="3559"/>
      <c r="M8" s="3559"/>
      <c r="N8" s="3559"/>
      <c r="O8" s="3559"/>
      <c r="P8" s="3559"/>
      <c r="Q8" s="3559"/>
      <c r="R8" s="3560"/>
      <c r="U8" s="3543"/>
      <c r="V8" s="3544"/>
      <c r="W8" s="3544"/>
      <c r="X8" s="3544"/>
      <c r="Y8" s="3544"/>
      <c r="Z8" s="3545"/>
      <c r="AA8" s="3552"/>
      <c r="AB8" s="3553"/>
      <c r="AC8" s="3553"/>
      <c r="AD8" s="3553"/>
      <c r="AE8" s="3553"/>
      <c r="AF8" s="3553"/>
      <c r="AG8" s="3553"/>
      <c r="AH8" s="3553"/>
      <c r="AI8" s="3553"/>
      <c r="AJ8" s="3553"/>
      <c r="AK8" s="3554"/>
    </row>
    <row r="9" spans="1:37" ht="6" customHeight="1" x14ac:dyDescent="0.15">
      <c r="A9" s="3512"/>
      <c r="B9" s="3561"/>
      <c r="C9" s="3561"/>
      <c r="D9" s="3561"/>
      <c r="E9" s="3561"/>
      <c r="F9" s="3561"/>
      <c r="G9" s="3561"/>
      <c r="H9" s="3561"/>
      <c r="I9" s="3561"/>
      <c r="J9" s="3561"/>
      <c r="K9" s="3561"/>
      <c r="L9" s="3561"/>
      <c r="M9" s="3561"/>
      <c r="N9" s="3561"/>
      <c r="O9" s="3561"/>
      <c r="P9" s="3561"/>
      <c r="Q9" s="3561"/>
      <c r="R9" s="3561"/>
      <c r="S9" s="3561"/>
      <c r="T9" s="3561"/>
      <c r="U9" s="3561"/>
      <c r="V9" s="3561"/>
      <c r="W9" s="3561"/>
      <c r="X9" s="3561"/>
      <c r="Y9" s="3561"/>
      <c r="Z9" s="3561"/>
      <c r="AA9" s="3561"/>
      <c r="AB9" s="3561"/>
      <c r="AC9" s="3561"/>
      <c r="AD9" s="3561"/>
      <c r="AE9" s="3561"/>
      <c r="AF9" s="3561"/>
      <c r="AG9" s="3561"/>
      <c r="AH9" s="3561"/>
      <c r="AI9" s="3561"/>
      <c r="AJ9" s="3561"/>
      <c r="AK9" s="3561"/>
    </row>
    <row r="10" spans="1:37" ht="17.25" customHeight="1" x14ac:dyDescent="0.15">
      <c r="A10" s="10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row>
    <row r="11" spans="1:37" ht="17.25" customHeight="1" x14ac:dyDescent="0.15">
      <c r="A11" s="3512" t="s">
        <v>365</v>
      </c>
      <c r="B11" s="3561"/>
      <c r="C11" s="3561"/>
      <c r="D11" s="3561"/>
      <c r="E11" s="3561"/>
      <c r="F11" s="3561"/>
      <c r="G11" s="3561"/>
      <c r="H11" s="3561"/>
      <c r="I11" s="3561"/>
      <c r="J11" s="3561"/>
      <c r="K11" s="3561"/>
      <c r="L11" s="3561"/>
      <c r="M11" s="3561"/>
      <c r="N11" s="3561"/>
      <c r="O11" s="3561"/>
      <c r="P11" s="3561"/>
      <c r="Q11" s="3561"/>
      <c r="R11" s="3561"/>
      <c r="S11" s="3561"/>
      <c r="T11" s="3561"/>
      <c r="U11" s="3561"/>
      <c r="V11" s="3561"/>
      <c r="W11" s="3561"/>
      <c r="X11" s="3561"/>
      <c r="Y11" s="3561"/>
      <c r="Z11" s="3561"/>
      <c r="AA11" s="3561"/>
      <c r="AB11" s="3561"/>
      <c r="AC11" s="3561"/>
      <c r="AD11" s="3561"/>
      <c r="AE11" s="3561"/>
      <c r="AF11" s="3561"/>
      <c r="AG11" s="3561"/>
      <c r="AH11" s="3561"/>
      <c r="AI11" s="3561"/>
      <c r="AJ11" s="3561"/>
      <c r="AK11" s="3561"/>
    </row>
    <row r="12" spans="1:37" ht="15.75" customHeight="1" thickBot="1" x14ac:dyDescent="0.2"/>
    <row r="13" spans="1:37" ht="21.75" customHeight="1" x14ac:dyDescent="0.15">
      <c r="A13" s="3562" t="s">
        <v>366</v>
      </c>
      <c r="B13" s="3564" t="s">
        <v>367</v>
      </c>
      <c r="C13" s="3565"/>
      <c r="D13" s="3565"/>
      <c r="E13" s="3565"/>
      <c r="F13" s="3565"/>
      <c r="G13" s="3565"/>
      <c r="H13" s="3565"/>
      <c r="I13" s="3565"/>
      <c r="J13" s="3565"/>
      <c r="K13" s="3568" t="s">
        <v>368</v>
      </c>
      <c r="L13" s="3569"/>
      <c r="M13" s="3569"/>
      <c r="N13" s="3569"/>
      <c r="O13" s="3569"/>
      <c r="P13" s="3569"/>
      <c r="Q13" s="3569"/>
      <c r="R13" s="3569"/>
      <c r="S13" s="3569"/>
      <c r="T13" s="3570"/>
      <c r="U13" s="3568" t="s">
        <v>369</v>
      </c>
      <c r="V13" s="3569"/>
      <c r="W13" s="3569"/>
      <c r="X13" s="3569"/>
      <c r="Y13" s="3569"/>
      <c r="Z13" s="3569"/>
      <c r="AA13" s="3569"/>
      <c r="AB13" s="3569"/>
      <c r="AC13" s="3569"/>
      <c r="AD13" s="3569"/>
      <c r="AE13" s="3569"/>
      <c r="AF13" s="3569"/>
      <c r="AG13" s="3569"/>
      <c r="AH13" s="3569"/>
      <c r="AI13" s="3569"/>
      <c r="AJ13" s="3569"/>
      <c r="AK13" s="3571"/>
    </row>
    <row r="14" spans="1:37" ht="21.75" customHeight="1" thickBot="1" x14ac:dyDescent="0.2">
      <c r="A14" s="3563"/>
      <c r="B14" s="3566"/>
      <c r="C14" s="3567"/>
      <c r="D14" s="3567"/>
      <c r="E14" s="3567"/>
      <c r="F14" s="3567"/>
      <c r="G14" s="3567"/>
      <c r="H14" s="3567"/>
      <c r="I14" s="3567"/>
      <c r="J14" s="3567"/>
      <c r="K14" s="3572" t="s">
        <v>5</v>
      </c>
      <c r="L14" s="3573"/>
      <c r="M14" s="3573"/>
      <c r="N14" s="3573"/>
      <c r="O14" s="3573"/>
      <c r="P14" s="3573"/>
      <c r="Q14" s="3573"/>
      <c r="R14" s="3573"/>
      <c r="S14" s="3573"/>
      <c r="T14" s="3574"/>
      <c r="U14" s="3558"/>
      <c r="V14" s="3559"/>
      <c r="W14" s="3559"/>
      <c r="X14" s="3559"/>
      <c r="Y14" s="3559"/>
      <c r="Z14" s="3559"/>
      <c r="AA14" s="3559"/>
      <c r="AB14" s="3559"/>
      <c r="AC14" s="3559"/>
      <c r="AD14" s="3559"/>
      <c r="AE14" s="3559"/>
      <c r="AF14" s="3559"/>
      <c r="AG14" s="3559"/>
      <c r="AH14" s="3559"/>
      <c r="AI14" s="3559"/>
      <c r="AJ14" s="3559"/>
      <c r="AK14" s="3560"/>
    </row>
    <row r="15" spans="1:37" ht="21.75" customHeight="1" x14ac:dyDescent="0.15">
      <c r="A15" s="3562" t="s">
        <v>370</v>
      </c>
      <c r="B15" s="3576" t="s">
        <v>371</v>
      </c>
      <c r="C15" s="3577"/>
      <c r="D15" s="3577"/>
      <c r="E15" s="3577"/>
      <c r="F15" s="3577"/>
      <c r="G15" s="3577"/>
      <c r="H15" s="3577"/>
      <c r="I15" s="3577"/>
      <c r="J15" s="3577"/>
      <c r="K15" s="3568" t="s">
        <v>368</v>
      </c>
      <c r="L15" s="3569"/>
      <c r="M15" s="3569"/>
      <c r="N15" s="3569"/>
      <c r="O15" s="3569"/>
      <c r="P15" s="3569"/>
      <c r="Q15" s="3569"/>
      <c r="R15" s="3569"/>
      <c r="S15" s="3569"/>
      <c r="T15" s="3570"/>
      <c r="U15" s="3568" t="s">
        <v>372</v>
      </c>
      <c r="V15" s="3569"/>
      <c r="W15" s="3569"/>
      <c r="X15" s="3569"/>
      <c r="Y15" s="3569"/>
      <c r="Z15" s="3569"/>
      <c r="AA15" s="3569"/>
      <c r="AB15" s="3569"/>
      <c r="AC15" s="3569"/>
      <c r="AD15" s="3569"/>
      <c r="AE15" s="3569"/>
      <c r="AF15" s="3569"/>
      <c r="AG15" s="3569"/>
      <c r="AH15" s="3569"/>
      <c r="AI15" s="3569"/>
      <c r="AJ15" s="3569"/>
      <c r="AK15" s="3571"/>
    </row>
    <row r="16" spans="1:37" ht="21.75" customHeight="1" x14ac:dyDescent="0.15">
      <c r="A16" s="3575"/>
      <c r="B16" s="3578"/>
      <c r="C16" s="3579"/>
      <c r="D16" s="3579"/>
      <c r="E16" s="3579"/>
      <c r="F16" s="3579"/>
      <c r="G16" s="3579"/>
      <c r="H16" s="3579"/>
      <c r="I16" s="3579"/>
      <c r="J16" s="3579"/>
      <c r="K16" s="3582" t="s">
        <v>5</v>
      </c>
      <c r="L16" s="3583"/>
      <c r="M16" s="3583"/>
      <c r="N16" s="3583"/>
      <c r="O16" s="3583"/>
      <c r="P16" s="3583"/>
      <c r="Q16" s="3583"/>
      <c r="R16" s="3583"/>
      <c r="S16" s="3583"/>
      <c r="T16" s="3584"/>
      <c r="U16" s="3534"/>
      <c r="V16" s="3535"/>
      <c r="W16" s="3535"/>
      <c r="X16" s="3535"/>
      <c r="Y16" s="3535"/>
      <c r="Z16" s="3535"/>
      <c r="AA16" s="3535"/>
      <c r="AB16" s="3535"/>
      <c r="AC16" s="3535"/>
      <c r="AD16" s="3535"/>
      <c r="AE16" s="3535"/>
      <c r="AF16" s="3535"/>
      <c r="AG16" s="3535"/>
      <c r="AH16" s="3535"/>
      <c r="AI16" s="3535"/>
      <c r="AJ16" s="3535"/>
      <c r="AK16" s="3536"/>
    </row>
    <row r="17" spans="1:37" ht="21.75" customHeight="1" x14ac:dyDescent="0.15">
      <c r="A17" s="3575"/>
      <c r="B17" s="3578"/>
      <c r="C17" s="3579"/>
      <c r="D17" s="3579"/>
      <c r="E17" s="3579"/>
      <c r="F17" s="3579"/>
      <c r="G17" s="3579"/>
      <c r="H17" s="3579"/>
      <c r="I17" s="3579"/>
      <c r="J17" s="3579"/>
      <c r="K17" s="3582" t="s">
        <v>5</v>
      </c>
      <c r="L17" s="3583"/>
      <c r="M17" s="3583"/>
      <c r="N17" s="3583"/>
      <c r="O17" s="3583"/>
      <c r="P17" s="3583"/>
      <c r="Q17" s="3583"/>
      <c r="R17" s="3583"/>
      <c r="S17" s="3583"/>
      <c r="T17" s="3584"/>
      <c r="U17" s="3534"/>
      <c r="V17" s="3535"/>
      <c r="W17" s="3535"/>
      <c r="X17" s="3535"/>
      <c r="Y17" s="3535"/>
      <c r="Z17" s="3535"/>
      <c r="AA17" s="3535"/>
      <c r="AB17" s="3535"/>
      <c r="AC17" s="3535"/>
      <c r="AD17" s="3535"/>
      <c r="AE17" s="3535"/>
      <c r="AF17" s="3535"/>
      <c r="AG17" s="3535"/>
      <c r="AH17" s="3535"/>
      <c r="AI17" s="3535"/>
      <c r="AJ17" s="3535"/>
      <c r="AK17" s="3536"/>
    </row>
    <row r="18" spans="1:37" ht="21.75" customHeight="1" x14ac:dyDescent="0.15">
      <c r="A18" s="3575"/>
      <c r="B18" s="3578"/>
      <c r="C18" s="3579"/>
      <c r="D18" s="3579"/>
      <c r="E18" s="3579"/>
      <c r="F18" s="3579"/>
      <c r="G18" s="3579"/>
      <c r="H18" s="3579"/>
      <c r="I18" s="3579"/>
      <c r="J18" s="3579"/>
      <c r="K18" s="3582" t="s">
        <v>5</v>
      </c>
      <c r="L18" s="3583"/>
      <c r="M18" s="3583"/>
      <c r="N18" s="3583"/>
      <c r="O18" s="3583"/>
      <c r="P18" s="3583"/>
      <c r="Q18" s="3583"/>
      <c r="R18" s="3583"/>
      <c r="S18" s="3583"/>
      <c r="T18" s="3584"/>
      <c r="U18" s="3534"/>
      <c r="V18" s="3535"/>
      <c r="W18" s="3535"/>
      <c r="X18" s="3535"/>
      <c r="Y18" s="3535"/>
      <c r="Z18" s="3535"/>
      <c r="AA18" s="3535"/>
      <c r="AB18" s="3535"/>
      <c r="AC18" s="3535"/>
      <c r="AD18" s="3535"/>
      <c r="AE18" s="3535"/>
      <c r="AF18" s="3535"/>
      <c r="AG18" s="3535"/>
      <c r="AH18" s="3535"/>
      <c r="AI18" s="3535"/>
      <c r="AJ18" s="3535"/>
      <c r="AK18" s="3536"/>
    </row>
    <row r="19" spans="1:37" ht="21.75" customHeight="1" thickBot="1" x14ac:dyDescent="0.2">
      <c r="A19" s="3563"/>
      <c r="B19" s="3580"/>
      <c r="C19" s="3581"/>
      <c r="D19" s="3581"/>
      <c r="E19" s="3581"/>
      <c r="F19" s="3581"/>
      <c r="G19" s="3581"/>
      <c r="H19" s="3581"/>
      <c r="I19" s="3581"/>
      <c r="J19" s="3581"/>
      <c r="K19" s="109" t="s">
        <v>373</v>
      </c>
      <c r="L19" s="110"/>
      <c r="M19" s="110"/>
      <c r="N19" s="110"/>
      <c r="O19" s="110"/>
      <c r="P19" s="110"/>
      <c r="Q19" s="110"/>
      <c r="R19" s="110"/>
      <c r="S19" s="110"/>
      <c r="T19" s="110"/>
      <c r="U19" s="110"/>
      <c r="V19" s="110"/>
      <c r="W19" s="110"/>
      <c r="X19" s="110"/>
      <c r="Y19" s="110"/>
      <c r="Z19" s="110"/>
      <c r="AA19" s="110"/>
      <c r="AB19" s="111"/>
      <c r="AC19" s="111"/>
      <c r="AD19" s="111"/>
      <c r="AE19" s="111"/>
      <c r="AF19" s="111"/>
      <c r="AG19" s="111"/>
      <c r="AH19" s="111"/>
      <c r="AI19" s="111"/>
      <c r="AJ19" s="111"/>
      <c r="AK19" s="112"/>
    </row>
    <row r="20" spans="1:37" ht="21.75" customHeight="1" x14ac:dyDescent="0.15">
      <c r="A20" s="3562" t="s">
        <v>374</v>
      </c>
      <c r="B20" s="3576" t="s">
        <v>375</v>
      </c>
      <c r="C20" s="3577"/>
      <c r="D20" s="3577"/>
      <c r="E20" s="3577"/>
      <c r="F20" s="3577"/>
      <c r="G20" s="3577"/>
      <c r="H20" s="3577"/>
      <c r="I20" s="3577"/>
      <c r="J20" s="3577"/>
      <c r="K20" s="3568" t="s">
        <v>376</v>
      </c>
      <c r="L20" s="3569"/>
      <c r="M20" s="3569"/>
      <c r="N20" s="3569"/>
      <c r="O20" s="3569"/>
      <c r="P20" s="3569"/>
      <c r="Q20" s="3569"/>
      <c r="R20" s="3569"/>
      <c r="S20" s="3569"/>
      <c r="T20" s="3570"/>
      <c r="U20" s="3568" t="s">
        <v>377</v>
      </c>
      <c r="V20" s="3569"/>
      <c r="W20" s="3569"/>
      <c r="X20" s="3569"/>
      <c r="Y20" s="3569"/>
      <c r="Z20" s="3569"/>
      <c r="AA20" s="3569"/>
      <c r="AB20" s="3569"/>
      <c r="AC20" s="3569"/>
      <c r="AD20" s="3569"/>
      <c r="AE20" s="3569"/>
      <c r="AF20" s="3569"/>
      <c r="AG20" s="3569"/>
      <c r="AH20" s="3569"/>
      <c r="AI20" s="3569"/>
      <c r="AJ20" s="3569"/>
      <c r="AK20" s="3571"/>
    </row>
    <row r="21" spans="1:37" ht="21.75" customHeight="1" x14ac:dyDescent="0.15">
      <c r="A21" s="3575"/>
      <c r="B21" s="3578"/>
      <c r="C21" s="3579"/>
      <c r="D21" s="3579"/>
      <c r="E21" s="3579"/>
      <c r="F21" s="3579"/>
      <c r="G21" s="3579"/>
      <c r="H21" s="3579"/>
      <c r="I21" s="3579"/>
      <c r="J21" s="3579"/>
      <c r="K21" s="3594"/>
      <c r="L21" s="3595"/>
      <c r="M21" s="3595"/>
      <c r="N21" s="3595"/>
      <c r="O21" s="3595"/>
      <c r="P21" s="3595"/>
      <c r="Q21" s="3595"/>
      <c r="R21" s="3595"/>
      <c r="S21" s="3595"/>
      <c r="T21" s="3596"/>
      <c r="U21" s="3534"/>
      <c r="V21" s="3535"/>
      <c r="W21" s="3535"/>
      <c r="X21" s="3535"/>
      <c r="Y21" s="3535"/>
      <c r="Z21" s="3535"/>
      <c r="AA21" s="3535"/>
      <c r="AB21" s="3535"/>
      <c r="AC21" s="3535"/>
      <c r="AD21" s="3535"/>
      <c r="AE21" s="3535"/>
      <c r="AF21" s="3535"/>
      <c r="AG21" s="3535"/>
      <c r="AH21" s="3535"/>
      <c r="AI21" s="3535"/>
      <c r="AJ21" s="3535"/>
      <c r="AK21" s="3536"/>
    </row>
    <row r="22" spans="1:37" ht="21.75" customHeight="1" x14ac:dyDescent="0.15">
      <c r="A22" s="3575"/>
      <c r="B22" s="3578"/>
      <c r="C22" s="3579"/>
      <c r="D22" s="3579"/>
      <c r="E22" s="3579"/>
      <c r="F22" s="3579"/>
      <c r="G22" s="3579"/>
      <c r="H22" s="3579"/>
      <c r="I22" s="3579"/>
      <c r="J22" s="3579"/>
      <c r="K22" s="3594"/>
      <c r="L22" s="3595"/>
      <c r="M22" s="3595"/>
      <c r="N22" s="3595"/>
      <c r="O22" s="3595"/>
      <c r="P22" s="3595"/>
      <c r="Q22" s="3595"/>
      <c r="R22" s="3595"/>
      <c r="S22" s="3595"/>
      <c r="T22" s="3596"/>
      <c r="U22" s="3534"/>
      <c r="V22" s="3535"/>
      <c r="W22" s="3535"/>
      <c r="X22" s="3535"/>
      <c r="Y22" s="3535"/>
      <c r="Z22" s="3535"/>
      <c r="AA22" s="3535"/>
      <c r="AB22" s="3535"/>
      <c r="AC22" s="3535"/>
      <c r="AD22" s="3535"/>
      <c r="AE22" s="3535"/>
      <c r="AF22" s="3535"/>
      <c r="AG22" s="3535"/>
      <c r="AH22" s="3535"/>
      <c r="AI22" s="3535"/>
      <c r="AJ22" s="3535"/>
      <c r="AK22" s="3536"/>
    </row>
    <row r="23" spans="1:37" ht="21.75" customHeight="1" x14ac:dyDescent="0.15">
      <c r="A23" s="3575"/>
      <c r="B23" s="3578"/>
      <c r="C23" s="3579"/>
      <c r="D23" s="3579"/>
      <c r="E23" s="3579"/>
      <c r="F23" s="3579"/>
      <c r="G23" s="3579"/>
      <c r="H23" s="3579"/>
      <c r="I23" s="3579"/>
      <c r="J23" s="3579"/>
      <c r="K23" s="3594"/>
      <c r="L23" s="3595"/>
      <c r="M23" s="3595"/>
      <c r="N23" s="3595"/>
      <c r="O23" s="3595"/>
      <c r="P23" s="3595"/>
      <c r="Q23" s="3595"/>
      <c r="R23" s="3595"/>
      <c r="S23" s="3595"/>
      <c r="T23" s="3596"/>
      <c r="U23" s="3534"/>
      <c r="V23" s="3535"/>
      <c r="W23" s="3535"/>
      <c r="X23" s="3535"/>
      <c r="Y23" s="3535"/>
      <c r="Z23" s="3535"/>
      <c r="AA23" s="3535"/>
      <c r="AB23" s="3535"/>
      <c r="AC23" s="3535"/>
      <c r="AD23" s="3535"/>
      <c r="AE23" s="3535"/>
      <c r="AF23" s="3535"/>
      <c r="AG23" s="3535"/>
      <c r="AH23" s="3535"/>
      <c r="AI23" s="3535"/>
      <c r="AJ23" s="3535"/>
      <c r="AK23" s="3536"/>
    </row>
    <row r="24" spans="1:37" ht="21.75" customHeight="1" thickBot="1" x14ac:dyDescent="0.2">
      <c r="A24" s="3563"/>
      <c r="B24" s="3580"/>
      <c r="C24" s="3581"/>
      <c r="D24" s="3581"/>
      <c r="E24" s="3581"/>
      <c r="F24" s="3581"/>
      <c r="G24" s="3581"/>
      <c r="H24" s="3581"/>
      <c r="I24" s="3581"/>
      <c r="J24" s="3581"/>
      <c r="K24" s="109" t="s">
        <v>373</v>
      </c>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3"/>
    </row>
    <row r="25" spans="1:37" ht="21.75" customHeight="1" x14ac:dyDescent="0.15">
      <c r="A25" s="3562" t="s">
        <v>378</v>
      </c>
      <c r="B25" s="3576" t="s">
        <v>379</v>
      </c>
      <c r="C25" s="3577"/>
      <c r="D25" s="3577"/>
      <c r="E25" s="3577"/>
      <c r="F25" s="3577"/>
      <c r="G25" s="3577"/>
      <c r="H25" s="3577"/>
      <c r="I25" s="3606"/>
      <c r="J25" s="114" t="s">
        <v>380</v>
      </c>
      <c r="K25" s="115" t="s">
        <v>381</v>
      </c>
      <c r="L25" s="115"/>
      <c r="M25" s="115"/>
      <c r="N25" s="115"/>
      <c r="O25" s="115"/>
      <c r="P25" s="115"/>
      <c r="Q25" s="115"/>
      <c r="R25" s="115"/>
      <c r="S25" s="115"/>
      <c r="T25" s="115"/>
      <c r="U25" s="115"/>
      <c r="V25" s="115"/>
      <c r="W25" s="115"/>
      <c r="X25" s="115"/>
      <c r="Y25" s="115"/>
      <c r="Z25" s="115"/>
      <c r="AA25" s="3516" t="s">
        <v>382</v>
      </c>
      <c r="AB25" s="3517"/>
      <c r="AC25" s="3517"/>
      <c r="AD25" s="3517"/>
      <c r="AE25" s="3517"/>
      <c r="AF25" s="3517"/>
      <c r="AG25" s="3517"/>
      <c r="AH25" s="3517"/>
      <c r="AI25" s="3517"/>
      <c r="AJ25" s="3517"/>
      <c r="AK25" s="3518"/>
    </row>
    <row r="26" spans="1:37" ht="21.75" customHeight="1" x14ac:dyDescent="0.15">
      <c r="A26" s="3575"/>
      <c r="B26" s="3578"/>
      <c r="C26" s="3579"/>
      <c r="D26" s="3579"/>
      <c r="E26" s="3579"/>
      <c r="F26" s="3579"/>
      <c r="G26" s="3579"/>
      <c r="H26" s="3579"/>
      <c r="I26" s="3607"/>
      <c r="J26" s="116" t="s">
        <v>383</v>
      </c>
      <c r="K26" s="117" t="s">
        <v>384</v>
      </c>
      <c r="L26" s="117"/>
      <c r="M26" s="117"/>
      <c r="N26" s="117"/>
      <c r="O26" s="117"/>
      <c r="P26" s="117"/>
      <c r="Q26" s="117"/>
      <c r="R26" s="117"/>
      <c r="S26" s="117"/>
      <c r="T26" s="117"/>
      <c r="U26" s="117"/>
      <c r="V26" s="117"/>
      <c r="W26" s="117"/>
      <c r="X26" s="117"/>
      <c r="Y26" s="117"/>
      <c r="Z26" s="118"/>
      <c r="AA26" s="119" t="s">
        <v>385</v>
      </c>
      <c r="AB26" s="117"/>
      <c r="AC26" s="117"/>
      <c r="AD26" s="117"/>
      <c r="AE26" s="117"/>
      <c r="AF26" s="117"/>
      <c r="AG26" s="117"/>
      <c r="AH26" s="117"/>
      <c r="AI26" s="117"/>
      <c r="AJ26" s="117"/>
      <c r="AK26" s="120"/>
    </row>
    <row r="27" spans="1:37" ht="21.75" customHeight="1" x14ac:dyDescent="0.15">
      <c r="A27" s="3575"/>
      <c r="B27" s="3578"/>
      <c r="C27" s="3579"/>
      <c r="D27" s="3579"/>
      <c r="E27" s="3579"/>
      <c r="F27" s="3579"/>
      <c r="G27" s="3579"/>
      <c r="H27" s="3579"/>
      <c r="I27" s="3607"/>
      <c r="J27" s="121"/>
      <c r="Z27" s="122"/>
      <c r="AA27" s="123" t="s">
        <v>386</v>
      </c>
      <c r="AK27" s="124"/>
    </row>
    <row r="28" spans="1:37" ht="21.75" customHeight="1" x14ac:dyDescent="0.15">
      <c r="A28" s="3575"/>
      <c r="B28" s="3578"/>
      <c r="C28" s="3579"/>
      <c r="D28" s="3579"/>
      <c r="E28" s="3579"/>
      <c r="F28" s="3579"/>
      <c r="G28" s="3579"/>
      <c r="H28" s="3579"/>
      <c r="I28" s="3607"/>
      <c r="J28" s="121"/>
      <c r="Z28" s="122"/>
      <c r="AA28" s="123" t="s">
        <v>387</v>
      </c>
      <c r="AK28" s="124"/>
    </row>
    <row r="29" spans="1:37" ht="21.75" customHeight="1" x14ac:dyDescent="0.15">
      <c r="A29" s="3575"/>
      <c r="B29" s="3578"/>
      <c r="C29" s="3579"/>
      <c r="D29" s="3579"/>
      <c r="E29" s="3579"/>
      <c r="F29" s="3579"/>
      <c r="G29" s="3579"/>
      <c r="H29" s="3579"/>
      <c r="I29" s="3607"/>
      <c r="J29" s="121"/>
      <c r="Z29" s="122"/>
      <c r="AA29" s="123" t="s">
        <v>388</v>
      </c>
      <c r="AK29" s="124"/>
    </row>
    <row r="30" spans="1:37" ht="21.75" customHeight="1" x14ac:dyDescent="0.15">
      <c r="A30" s="3575"/>
      <c r="B30" s="3578"/>
      <c r="C30" s="3579"/>
      <c r="D30" s="3579"/>
      <c r="E30" s="3579"/>
      <c r="F30" s="3579"/>
      <c r="G30" s="3579"/>
      <c r="H30" s="3579"/>
      <c r="I30" s="3607"/>
      <c r="J30" s="125"/>
      <c r="K30" s="126"/>
      <c r="L30" s="126"/>
      <c r="M30" s="126"/>
      <c r="N30" s="126"/>
      <c r="O30" s="126"/>
      <c r="P30" s="126"/>
      <c r="Q30" s="126"/>
      <c r="R30" s="126"/>
      <c r="S30" s="126"/>
      <c r="T30" s="126"/>
      <c r="U30" s="126"/>
      <c r="V30" s="126"/>
      <c r="W30" s="126"/>
      <c r="X30" s="126"/>
      <c r="Y30" s="126"/>
      <c r="Z30" s="127"/>
      <c r="AA30" s="128" t="s">
        <v>389</v>
      </c>
      <c r="AB30" s="126"/>
      <c r="AC30" s="126"/>
      <c r="AD30" s="126"/>
      <c r="AE30" s="126"/>
      <c r="AF30" s="126"/>
      <c r="AG30" s="126"/>
      <c r="AH30" s="126"/>
      <c r="AI30" s="126"/>
      <c r="AJ30" s="126"/>
      <c r="AK30" s="129"/>
    </row>
    <row r="31" spans="1:37" ht="21.75" customHeight="1" x14ac:dyDescent="0.15">
      <c r="A31" s="3575"/>
      <c r="B31" s="3578"/>
      <c r="C31" s="3579"/>
      <c r="D31" s="3579"/>
      <c r="E31" s="3579"/>
      <c r="F31" s="3579"/>
      <c r="G31" s="3579"/>
      <c r="H31" s="3579"/>
      <c r="I31" s="3607"/>
      <c r="J31" s="130" t="s">
        <v>390</v>
      </c>
      <c r="K31" s="111" t="s">
        <v>391</v>
      </c>
      <c r="L31" s="111"/>
      <c r="M31" s="111"/>
      <c r="N31" s="111"/>
      <c r="O31" s="111"/>
      <c r="P31" s="111"/>
      <c r="Q31" s="111"/>
      <c r="R31" s="111"/>
      <c r="S31" s="111"/>
      <c r="T31" s="111"/>
      <c r="U31" s="111"/>
      <c r="V31" s="111"/>
      <c r="W31" s="111"/>
      <c r="X31" s="111"/>
      <c r="Y31" s="111"/>
      <c r="Z31" s="131"/>
      <c r="AA31" s="3597" t="s">
        <v>392</v>
      </c>
      <c r="AB31" s="3591"/>
      <c r="AC31" s="3591"/>
      <c r="AD31" s="3591"/>
      <c r="AE31" s="3591"/>
      <c r="AF31" s="3591"/>
      <c r="AG31" s="3591"/>
      <c r="AH31" s="3591"/>
      <c r="AI31" s="3591"/>
      <c r="AJ31" s="3591"/>
      <c r="AK31" s="3610"/>
    </row>
    <row r="32" spans="1:37" ht="21.75" customHeight="1" x14ac:dyDescent="0.15">
      <c r="A32" s="3575"/>
      <c r="B32" s="3578"/>
      <c r="C32" s="3579"/>
      <c r="D32" s="3579"/>
      <c r="E32" s="3579"/>
      <c r="F32" s="3579"/>
      <c r="G32" s="3579"/>
      <c r="H32" s="3579"/>
      <c r="I32" s="3607"/>
      <c r="J32" s="116" t="s">
        <v>393</v>
      </c>
      <c r="K32" s="117" t="s">
        <v>394</v>
      </c>
      <c r="L32" s="117"/>
      <c r="M32" s="117"/>
      <c r="N32" s="117"/>
      <c r="O32" s="117"/>
      <c r="P32" s="117"/>
      <c r="Q32" s="117"/>
      <c r="R32" s="117"/>
      <c r="S32" s="117"/>
      <c r="T32" s="117"/>
      <c r="U32" s="117"/>
      <c r="V32" s="117"/>
      <c r="W32" s="117"/>
      <c r="X32" s="117"/>
      <c r="Y32" s="117"/>
      <c r="Z32" s="118"/>
      <c r="AA32" s="3611"/>
      <c r="AB32" s="3612"/>
      <c r="AC32" s="3612"/>
      <c r="AD32" s="3612"/>
      <c r="AE32" s="3612"/>
      <c r="AF32" s="3612"/>
      <c r="AG32" s="3612"/>
      <c r="AH32" s="3612"/>
      <c r="AI32" s="3612"/>
      <c r="AJ32" s="3547" t="s">
        <v>395</v>
      </c>
      <c r="AK32" s="3548"/>
    </row>
    <row r="33" spans="1:37" ht="21.75" customHeight="1" x14ac:dyDescent="0.15">
      <c r="A33" s="3575"/>
      <c r="B33" s="3578"/>
      <c r="C33" s="3579"/>
      <c r="D33" s="3579"/>
      <c r="E33" s="3579"/>
      <c r="F33" s="3579"/>
      <c r="G33" s="3579"/>
      <c r="H33" s="3579"/>
      <c r="I33" s="3607"/>
      <c r="J33" s="121"/>
      <c r="L33" s="132" t="s">
        <v>396</v>
      </c>
      <c r="M33" s="1"/>
      <c r="N33" s="1"/>
      <c r="O33" s="1"/>
      <c r="P33" s="1"/>
      <c r="Q33" s="1"/>
      <c r="R33" s="1"/>
      <c r="S33" s="1"/>
      <c r="T33" s="1"/>
      <c r="U33" s="1"/>
      <c r="V33" s="1"/>
      <c r="W33" s="1"/>
      <c r="X33" s="1"/>
      <c r="Y33" s="1"/>
      <c r="Z33" s="122"/>
      <c r="AA33" s="3613"/>
      <c r="AB33" s="3614"/>
      <c r="AC33" s="3614"/>
      <c r="AD33" s="3614"/>
      <c r="AE33" s="3614"/>
      <c r="AF33" s="3614"/>
      <c r="AG33" s="3614"/>
      <c r="AH33" s="3614"/>
      <c r="AI33" s="3614"/>
      <c r="AJ33" s="3615"/>
      <c r="AK33" s="3616"/>
    </row>
    <row r="34" spans="1:37" ht="21.75" customHeight="1" x14ac:dyDescent="0.15">
      <c r="A34" s="3575"/>
      <c r="B34" s="3578"/>
      <c r="C34" s="3579"/>
      <c r="D34" s="3579"/>
      <c r="E34" s="3579"/>
      <c r="F34" s="3579"/>
      <c r="G34" s="3579"/>
      <c r="H34" s="3579"/>
      <c r="I34" s="3607"/>
      <c r="J34" s="116" t="s">
        <v>397</v>
      </c>
      <c r="K34" s="3585" t="s">
        <v>398</v>
      </c>
      <c r="L34" s="3585"/>
      <c r="M34" s="3585"/>
      <c r="N34" s="3585"/>
      <c r="O34" s="3585"/>
      <c r="P34" s="3585"/>
      <c r="Q34" s="3585"/>
      <c r="R34" s="3585"/>
      <c r="S34" s="3585"/>
      <c r="T34" s="3585"/>
      <c r="U34" s="3585"/>
      <c r="V34" s="3585"/>
      <c r="W34" s="3585"/>
      <c r="X34" s="3585"/>
      <c r="Y34" s="3585"/>
      <c r="Z34" s="3586"/>
      <c r="AA34" s="3589" t="s">
        <v>399</v>
      </c>
      <c r="AB34" s="3590"/>
      <c r="AC34" s="3590"/>
      <c r="AD34" s="3590"/>
      <c r="AE34" s="3590"/>
      <c r="AF34" s="3591"/>
      <c r="AG34" s="3591"/>
      <c r="AH34" s="3591"/>
      <c r="AI34" s="3591"/>
      <c r="AJ34" s="117" t="s">
        <v>400</v>
      </c>
      <c r="AK34" s="120"/>
    </row>
    <row r="35" spans="1:37" ht="21.75" customHeight="1" x14ac:dyDescent="0.15">
      <c r="A35" s="3575"/>
      <c r="B35" s="3578"/>
      <c r="C35" s="3579"/>
      <c r="D35" s="3579"/>
      <c r="E35" s="3579"/>
      <c r="F35" s="3579"/>
      <c r="G35" s="3579"/>
      <c r="H35" s="3579"/>
      <c r="I35" s="3607"/>
      <c r="J35" s="125"/>
      <c r="K35" s="3587"/>
      <c r="L35" s="3587"/>
      <c r="M35" s="3587"/>
      <c r="N35" s="3587"/>
      <c r="O35" s="3587"/>
      <c r="P35" s="3587"/>
      <c r="Q35" s="3587"/>
      <c r="R35" s="3587"/>
      <c r="S35" s="3587"/>
      <c r="T35" s="3587"/>
      <c r="U35" s="3587"/>
      <c r="V35" s="3587"/>
      <c r="W35" s="3587"/>
      <c r="X35" s="3587"/>
      <c r="Y35" s="3587"/>
      <c r="Z35" s="3588"/>
      <c r="AA35" s="3592" t="s">
        <v>401</v>
      </c>
      <c r="AB35" s="3593"/>
      <c r="AC35" s="3593"/>
      <c r="AD35" s="3593"/>
      <c r="AE35" s="3593"/>
      <c r="AF35" s="3529"/>
      <c r="AG35" s="3529"/>
      <c r="AH35" s="3529"/>
      <c r="AI35" s="3529"/>
      <c r="AJ35" s="126" t="s">
        <v>400</v>
      </c>
      <c r="AK35" s="129"/>
    </row>
    <row r="36" spans="1:37" ht="21.75" customHeight="1" x14ac:dyDescent="0.15">
      <c r="A36" s="3575"/>
      <c r="B36" s="3578"/>
      <c r="C36" s="3579"/>
      <c r="D36" s="3579"/>
      <c r="E36" s="3579"/>
      <c r="F36" s="3579"/>
      <c r="G36" s="3579"/>
      <c r="H36" s="3579"/>
      <c r="I36" s="3607"/>
      <c r="J36" s="121" t="s">
        <v>402</v>
      </c>
      <c r="K36" s="2" t="s">
        <v>403</v>
      </c>
      <c r="Z36" s="122"/>
      <c r="AA36" s="3597" t="s">
        <v>404</v>
      </c>
      <c r="AB36" s="3591"/>
      <c r="AC36" s="3591"/>
      <c r="AD36" s="3591"/>
      <c r="AE36" s="3591"/>
      <c r="AF36" s="3591"/>
      <c r="AG36" s="117" t="s">
        <v>405</v>
      </c>
      <c r="AH36" s="3591"/>
      <c r="AI36" s="3591"/>
      <c r="AJ36" s="117" t="s">
        <v>406</v>
      </c>
      <c r="AK36" s="120"/>
    </row>
    <row r="37" spans="1:37" ht="21.75" customHeight="1" x14ac:dyDescent="0.15">
      <c r="A37" s="3575"/>
      <c r="B37" s="3578"/>
      <c r="C37" s="3579"/>
      <c r="D37" s="3579"/>
      <c r="E37" s="3579"/>
      <c r="F37" s="3579"/>
      <c r="G37" s="3579"/>
      <c r="H37" s="3579"/>
      <c r="I37" s="3607"/>
      <c r="J37" s="121"/>
      <c r="K37" s="3598" t="s">
        <v>407</v>
      </c>
      <c r="L37" s="3598"/>
      <c r="M37" s="3598"/>
      <c r="N37" s="3598"/>
      <c r="O37" s="3598"/>
      <c r="P37" s="3598"/>
      <c r="Q37" s="3598"/>
      <c r="R37" s="3598"/>
      <c r="S37" s="3598"/>
      <c r="T37" s="3598"/>
      <c r="U37" s="3598"/>
      <c r="V37" s="3598"/>
      <c r="W37" s="3598"/>
      <c r="X37" s="3598"/>
      <c r="Y37" s="3598"/>
      <c r="Z37" s="3599"/>
      <c r="AA37" s="3549" t="s">
        <v>408</v>
      </c>
      <c r="AB37" s="3550"/>
      <c r="AC37" s="3550"/>
      <c r="AD37" s="3550"/>
      <c r="AE37" s="3550"/>
      <c r="AF37" s="3550"/>
      <c r="AG37" s="3550"/>
      <c r="AH37" s="3550"/>
      <c r="AI37" s="3550"/>
      <c r="AJ37" s="3550"/>
      <c r="AK37" s="3551"/>
    </row>
    <row r="38" spans="1:37" ht="21.75" customHeight="1" x14ac:dyDescent="0.15">
      <c r="A38" s="3575"/>
      <c r="B38" s="3578"/>
      <c r="C38" s="3579"/>
      <c r="D38" s="3579"/>
      <c r="E38" s="3579"/>
      <c r="F38" s="3579"/>
      <c r="G38" s="3579"/>
      <c r="H38" s="3579"/>
      <c r="I38" s="3607"/>
      <c r="J38" s="125"/>
      <c r="K38" s="3600"/>
      <c r="L38" s="3600"/>
      <c r="M38" s="3600"/>
      <c r="N38" s="3600"/>
      <c r="O38" s="3600"/>
      <c r="P38" s="3600"/>
      <c r="Q38" s="3600"/>
      <c r="R38" s="3600"/>
      <c r="S38" s="3600"/>
      <c r="T38" s="3600"/>
      <c r="U38" s="3600"/>
      <c r="V38" s="3600"/>
      <c r="W38" s="3600"/>
      <c r="X38" s="3600"/>
      <c r="Y38" s="3600"/>
      <c r="Z38" s="3601"/>
      <c r="AA38" s="133"/>
      <c r="AB38" s="134"/>
      <c r="AC38" s="134"/>
      <c r="AD38" s="134"/>
      <c r="AE38" s="134"/>
      <c r="AF38" s="134"/>
      <c r="AG38" s="134"/>
      <c r="AH38" s="3602" t="s">
        <v>409</v>
      </c>
      <c r="AI38" s="3602"/>
      <c r="AJ38" s="3602"/>
      <c r="AK38" s="3603"/>
    </row>
    <row r="39" spans="1:37" ht="21.75" customHeight="1" thickBot="1" x14ac:dyDescent="0.2">
      <c r="A39" s="3575"/>
      <c r="B39" s="3580"/>
      <c r="C39" s="3581"/>
      <c r="D39" s="3581"/>
      <c r="E39" s="3581"/>
      <c r="F39" s="3581"/>
      <c r="G39" s="3581"/>
      <c r="H39" s="3581"/>
      <c r="I39" s="3608"/>
      <c r="J39" s="121" t="s">
        <v>410</v>
      </c>
      <c r="K39" s="2" t="s">
        <v>411</v>
      </c>
      <c r="Z39" s="122"/>
      <c r="AA39" s="3604" t="s">
        <v>412</v>
      </c>
      <c r="AB39" s="3605"/>
      <c r="AC39" s="3559"/>
      <c r="AD39" s="3559"/>
      <c r="AE39" s="110" t="s">
        <v>405</v>
      </c>
      <c r="AF39" s="3559"/>
      <c r="AG39" s="3559"/>
      <c r="AH39" s="110" t="s">
        <v>413</v>
      </c>
      <c r="AI39" s="110"/>
      <c r="AJ39" s="110"/>
      <c r="AK39" s="113"/>
    </row>
    <row r="40" spans="1:37" ht="21.75" customHeight="1" x14ac:dyDescent="0.15">
      <c r="A40" s="3562" t="s">
        <v>414</v>
      </c>
      <c r="B40" s="3576" t="s">
        <v>415</v>
      </c>
      <c r="C40" s="3577"/>
      <c r="D40" s="3577"/>
      <c r="E40" s="3577"/>
      <c r="F40" s="3577"/>
      <c r="G40" s="3577"/>
      <c r="H40" s="3577"/>
      <c r="I40" s="3606"/>
      <c r="J40" s="135" t="s">
        <v>416</v>
      </c>
      <c r="K40" s="136" t="s">
        <v>417</v>
      </c>
      <c r="L40" s="136"/>
      <c r="M40" s="136"/>
      <c r="N40" s="136"/>
      <c r="O40" s="136"/>
      <c r="P40" s="136"/>
      <c r="Q40" s="136"/>
      <c r="R40" s="136"/>
      <c r="S40" s="137"/>
      <c r="T40" s="136"/>
      <c r="U40" s="136"/>
      <c r="V40" s="137"/>
      <c r="W40" s="137"/>
      <c r="X40" s="137"/>
      <c r="Y40" s="137"/>
      <c r="Z40" s="138"/>
      <c r="AA40" s="3525" t="s">
        <v>418</v>
      </c>
      <c r="AB40" s="3526"/>
      <c r="AC40" s="3526"/>
      <c r="AD40" s="3526"/>
      <c r="AE40" s="3609"/>
      <c r="AF40" s="3609"/>
      <c r="AG40" s="136" t="s">
        <v>405</v>
      </c>
      <c r="AH40" s="3526"/>
      <c r="AI40" s="3526"/>
      <c r="AJ40" s="136" t="s">
        <v>406</v>
      </c>
      <c r="AK40" s="139"/>
    </row>
    <row r="41" spans="1:37" ht="21.75" customHeight="1" x14ac:dyDescent="0.15">
      <c r="A41" s="3575"/>
      <c r="B41" s="3578"/>
      <c r="C41" s="3579"/>
      <c r="D41" s="3579"/>
      <c r="E41" s="3579"/>
      <c r="F41" s="3579"/>
      <c r="G41" s="3579"/>
      <c r="H41" s="3579"/>
      <c r="I41" s="3607"/>
      <c r="J41" s="121"/>
      <c r="K41" s="3579" t="s">
        <v>419</v>
      </c>
      <c r="L41" s="3579"/>
      <c r="M41" s="3579"/>
      <c r="N41" s="3579"/>
      <c r="O41" s="3579"/>
      <c r="P41" s="3579"/>
      <c r="Q41" s="3579"/>
      <c r="R41" s="3579"/>
      <c r="S41" s="3579"/>
      <c r="T41" s="3579"/>
      <c r="U41" s="3579"/>
      <c r="V41" s="3579"/>
      <c r="W41" s="3579"/>
      <c r="X41" s="3579"/>
      <c r="Y41" s="3579"/>
      <c r="Z41" s="3607"/>
      <c r="AA41" s="123" t="s">
        <v>420</v>
      </c>
      <c r="AB41" s="140"/>
      <c r="AC41" s="140"/>
      <c r="AD41" s="140"/>
      <c r="AE41" s="140"/>
      <c r="AF41" s="3550"/>
      <c r="AG41" s="3550"/>
      <c r="AH41" s="3550"/>
      <c r="AI41" s="3550"/>
      <c r="AJ41" s="22"/>
      <c r="AK41" s="141"/>
    </row>
    <row r="42" spans="1:37" ht="21.75" customHeight="1" x14ac:dyDescent="0.15">
      <c r="A42" s="3575"/>
      <c r="B42" s="3578"/>
      <c r="C42" s="3579"/>
      <c r="D42" s="3579"/>
      <c r="E42" s="3579"/>
      <c r="F42" s="3579"/>
      <c r="G42" s="3579"/>
      <c r="H42" s="3579"/>
      <c r="I42" s="3607"/>
      <c r="J42" s="121"/>
      <c r="K42" s="3579"/>
      <c r="L42" s="3579"/>
      <c r="M42" s="3579"/>
      <c r="N42" s="3579"/>
      <c r="O42" s="3579"/>
      <c r="P42" s="3579"/>
      <c r="Q42" s="3579"/>
      <c r="R42" s="3579"/>
      <c r="S42" s="3579"/>
      <c r="T42" s="3579"/>
      <c r="U42" s="3579"/>
      <c r="V42" s="3579"/>
      <c r="W42" s="3579"/>
      <c r="X42" s="3579"/>
      <c r="Y42" s="3579"/>
      <c r="Z42" s="3607"/>
      <c r="AA42" s="142"/>
      <c r="AB42" s="140"/>
      <c r="AC42" s="140"/>
      <c r="AD42" s="140"/>
      <c r="AE42" s="140"/>
      <c r="AF42" s="140"/>
      <c r="AG42" s="140"/>
      <c r="AH42" s="3617" t="s">
        <v>421</v>
      </c>
      <c r="AI42" s="3617"/>
      <c r="AJ42" s="3617"/>
      <c r="AK42" s="3618"/>
    </row>
    <row r="43" spans="1:37" ht="21.75" customHeight="1" thickBot="1" x14ac:dyDescent="0.2">
      <c r="A43" s="3563"/>
      <c r="B43" s="3580"/>
      <c r="C43" s="3581"/>
      <c r="D43" s="3581"/>
      <c r="E43" s="3581"/>
      <c r="F43" s="3581"/>
      <c r="G43" s="3581"/>
      <c r="H43" s="3581"/>
      <c r="I43" s="3608"/>
      <c r="J43" s="143" t="s">
        <v>422</v>
      </c>
      <c r="K43" s="110" t="s">
        <v>423</v>
      </c>
      <c r="L43" s="144"/>
      <c r="M43" s="144"/>
      <c r="N43" s="144"/>
      <c r="O43" s="144"/>
      <c r="P43" s="144"/>
      <c r="Q43" s="3619" t="s">
        <v>424</v>
      </c>
      <c r="R43" s="3619"/>
      <c r="S43" s="3619"/>
      <c r="T43" s="3619"/>
      <c r="U43" s="144"/>
      <c r="V43" s="145"/>
      <c r="W43" s="145"/>
      <c r="X43" s="145"/>
      <c r="Y43" s="145"/>
      <c r="Z43" s="144"/>
      <c r="AA43" s="146"/>
      <c r="AB43" s="145"/>
      <c r="AC43" s="145"/>
      <c r="AD43" s="145"/>
      <c r="AE43" s="145"/>
      <c r="AF43" s="146"/>
      <c r="AG43" s="146"/>
      <c r="AH43" s="147"/>
      <c r="AI43" s="147"/>
      <c r="AJ43" s="147"/>
      <c r="AK43" s="148"/>
    </row>
    <row r="44" spans="1:37" ht="31.5" customHeight="1" x14ac:dyDescent="0.15">
      <c r="A44" s="149"/>
      <c r="B44" s="140"/>
      <c r="C44" s="140"/>
      <c r="D44" s="140"/>
      <c r="E44" s="140"/>
      <c r="F44" s="140"/>
      <c r="G44" s="140"/>
      <c r="H44" s="140"/>
      <c r="I44" s="140"/>
      <c r="J44" s="150"/>
      <c r="L44" s="151"/>
      <c r="AB44" s="152"/>
      <c r="AD44" s="152"/>
      <c r="AE44" s="152"/>
      <c r="AH44" s="3627" t="s">
        <v>425</v>
      </c>
      <c r="AI44" s="3627"/>
      <c r="AJ44" s="3627"/>
      <c r="AK44" s="3627"/>
    </row>
    <row r="45" spans="1:37" ht="19.5" customHeight="1" x14ac:dyDescent="0.15">
      <c r="A45" s="149"/>
      <c r="B45" s="140"/>
      <c r="C45" s="140"/>
      <c r="D45" s="140"/>
      <c r="E45" s="140"/>
      <c r="F45" s="140"/>
      <c r="G45" s="140"/>
      <c r="H45" s="140"/>
      <c r="I45" s="140"/>
      <c r="J45" s="150"/>
      <c r="L45" s="151"/>
      <c r="AB45" s="152"/>
      <c r="AD45" s="152"/>
      <c r="AE45" s="152"/>
      <c r="AF45" s="3620" t="s">
        <v>426</v>
      </c>
      <c r="AG45" s="3620"/>
      <c r="AH45" s="3620"/>
      <c r="AI45" s="3620"/>
      <c r="AJ45" s="3620"/>
      <c r="AK45" s="3620"/>
    </row>
    <row r="46" spans="1:37" ht="19.5" customHeight="1" thickBot="1" x14ac:dyDescent="0.2">
      <c r="A46" s="149"/>
      <c r="B46" s="140"/>
      <c r="C46" s="140"/>
      <c r="D46" s="140"/>
      <c r="E46" s="140"/>
      <c r="F46" s="140"/>
      <c r="G46" s="140"/>
      <c r="H46" s="140"/>
      <c r="I46" s="140"/>
      <c r="J46" s="150"/>
      <c r="L46" s="151"/>
      <c r="AB46" s="152"/>
      <c r="AD46" s="152"/>
      <c r="AE46" s="152"/>
      <c r="AH46" s="153"/>
      <c r="AI46" s="153"/>
      <c r="AJ46" s="153"/>
      <c r="AK46" s="153"/>
    </row>
    <row r="47" spans="1:37" ht="21" customHeight="1" x14ac:dyDescent="0.15">
      <c r="A47" s="3562" t="s">
        <v>427</v>
      </c>
      <c r="B47" s="3576" t="s">
        <v>428</v>
      </c>
      <c r="C47" s="3577"/>
      <c r="D47" s="3577"/>
      <c r="E47" s="3577"/>
      <c r="F47" s="3577"/>
      <c r="G47" s="3577"/>
      <c r="H47" s="3577"/>
      <c r="I47" s="3606"/>
      <c r="J47" s="154" t="s">
        <v>429</v>
      </c>
      <c r="K47" s="155" t="s">
        <v>430</v>
      </c>
      <c r="L47" s="155"/>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7"/>
    </row>
    <row r="48" spans="1:37" ht="21" customHeight="1" x14ac:dyDescent="0.15">
      <c r="A48" s="3575"/>
      <c r="B48" s="3578"/>
      <c r="C48" s="3579"/>
      <c r="D48" s="3579"/>
      <c r="E48" s="3579"/>
      <c r="F48" s="3579"/>
      <c r="G48" s="3579"/>
      <c r="H48" s="3579"/>
      <c r="I48" s="3607"/>
      <c r="J48" s="158"/>
      <c r="K48" s="159" t="s">
        <v>431</v>
      </c>
      <c r="L48" s="160"/>
      <c r="M48" s="161"/>
      <c r="N48" s="162"/>
      <c r="O48" s="161"/>
      <c r="P48" s="161"/>
      <c r="Q48" s="161"/>
      <c r="R48" s="161"/>
      <c r="S48" s="161"/>
      <c r="T48" s="161"/>
      <c r="U48" s="161"/>
      <c r="V48" s="161"/>
      <c r="W48" s="161"/>
      <c r="X48" s="161"/>
      <c r="Y48" s="161"/>
      <c r="Z48" s="161"/>
      <c r="AA48" s="163"/>
      <c r="AB48" s="163"/>
      <c r="AC48" s="163"/>
      <c r="AD48" s="163"/>
      <c r="AE48" s="163"/>
      <c r="AF48" s="163"/>
      <c r="AG48" s="163"/>
      <c r="AH48" s="3621" t="s">
        <v>409</v>
      </c>
      <c r="AI48" s="3621"/>
      <c r="AJ48" s="3621"/>
      <c r="AK48" s="3622"/>
    </row>
    <row r="49" spans="1:37" ht="21" customHeight="1" x14ac:dyDescent="0.15">
      <c r="A49" s="3575"/>
      <c r="B49" s="3578"/>
      <c r="C49" s="3579"/>
      <c r="D49" s="3579"/>
      <c r="E49" s="3579"/>
      <c r="F49" s="3579"/>
      <c r="G49" s="3579"/>
      <c r="H49" s="3579"/>
      <c r="I49" s="3607"/>
      <c r="J49" s="164" t="s">
        <v>422</v>
      </c>
      <c r="K49" s="165" t="s">
        <v>432</v>
      </c>
      <c r="L49" s="166"/>
      <c r="M49" s="167"/>
      <c r="N49" s="165"/>
      <c r="O49" s="168"/>
      <c r="P49" s="168"/>
      <c r="Q49" s="168"/>
      <c r="R49" s="168"/>
      <c r="S49" s="168"/>
      <c r="T49" s="168"/>
      <c r="U49" s="168"/>
      <c r="V49" s="168"/>
      <c r="W49" s="168"/>
      <c r="X49" s="168"/>
      <c r="Y49" s="168"/>
      <c r="Z49" s="168"/>
      <c r="AA49" s="169"/>
      <c r="AB49" s="169"/>
      <c r="AC49" s="169"/>
      <c r="AD49" s="169"/>
      <c r="AE49" s="169"/>
      <c r="AF49" s="169"/>
      <c r="AG49" s="169"/>
      <c r="AH49" s="169"/>
      <c r="AI49" s="169"/>
      <c r="AJ49" s="169"/>
      <c r="AK49" s="170"/>
    </row>
    <row r="50" spans="1:37" ht="21" customHeight="1" x14ac:dyDescent="0.15">
      <c r="A50" s="3575"/>
      <c r="B50" s="3578"/>
      <c r="C50" s="3579"/>
      <c r="D50" s="3579"/>
      <c r="E50" s="3579"/>
      <c r="F50" s="3579"/>
      <c r="G50" s="3579"/>
      <c r="H50" s="3579"/>
      <c r="I50" s="3607"/>
      <c r="J50" s="158"/>
      <c r="K50" s="161" t="s">
        <v>433</v>
      </c>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71"/>
      <c r="AJ50" s="171"/>
      <c r="AK50" s="172"/>
    </row>
    <row r="51" spans="1:37" ht="21" customHeight="1" x14ac:dyDescent="0.15">
      <c r="A51" s="3575"/>
      <c r="B51" s="3578"/>
      <c r="C51" s="3579"/>
      <c r="D51" s="3579"/>
      <c r="E51" s="3579"/>
      <c r="F51" s="3579"/>
      <c r="G51" s="3579"/>
      <c r="H51" s="3579"/>
      <c r="I51" s="3607"/>
      <c r="J51" s="158"/>
      <c r="K51" s="161"/>
      <c r="L51" s="161" t="s">
        <v>434</v>
      </c>
      <c r="M51" s="173"/>
      <c r="N51" s="173"/>
      <c r="O51" s="173"/>
      <c r="P51" s="173"/>
      <c r="Q51" s="173"/>
      <c r="R51" s="161"/>
      <c r="S51" s="161"/>
      <c r="T51" s="161"/>
      <c r="U51" s="161"/>
      <c r="V51" s="161"/>
      <c r="W51" s="161"/>
      <c r="X51" s="161"/>
      <c r="Y51" s="161"/>
      <c r="Z51" s="161"/>
      <c r="AA51" s="161"/>
      <c r="AB51" s="161"/>
      <c r="AC51" s="161"/>
      <c r="AD51" s="161"/>
      <c r="AE51" s="161"/>
      <c r="AF51" s="161"/>
      <c r="AG51" s="161"/>
      <c r="AH51" s="161"/>
      <c r="AI51" s="161"/>
      <c r="AJ51" s="161"/>
      <c r="AK51" s="174"/>
    </row>
    <row r="52" spans="1:37" ht="21" customHeight="1" x14ac:dyDescent="0.15">
      <c r="A52" s="3575"/>
      <c r="B52" s="3578"/>
      <c r="C52" s="3579"/>
      <c r="D52" s="3579"/>
      <c r="E52" s="3579"/>
      <c r="F52" s="3579"/>
      <c r="G52" s="3579"/>
      <c r="H52" s="3579"/>
      <c r="I52" s="3607"/>
      <c r="J52" s="158"/>
      <c r="K52" s="161"/>
      <c r="L52" s="161" t="s">
        <v>435</v>
      </c>
      <c r="M52" s="173"/>
      <c r="N52" s="173"/>
      <c r="O52" s="173"/>
      <c r="P52" s="173"/>
      <c r="Q52" s="173"/>
      <c r="R52" s="173"/>
      <c r="S52" s="173"/>
      <c r="T52" s="173"/>
      <c r="U52" s="173"/>
      <c r="V52" s="173"/>
      <c r="W52" s="173"/>
      <c r="X52" s="161"/>
      <c r="Y52" s="173"/>
      <c r="Z52" s="173"/>
      <c r="AA52" s="161"/>
      <c r="AB52" s="161"/>
      <c r="AC52" s="161"/>
      <c r="AD52" s="161"/>
      <c r="AE52" s="161"/>
      <c r="AF52" s="161"/>
      <c r="AG52" s="161"/>
      <c r="AH52" s="161"/>
      <c r="AI52" s="161"/>
      <c r="AJ52" s="161"/>
      <c r="AK52" s="174"/>
    </row>
    <row r="53" spans="1:37" ht="21" customHeight="1" x14ac:dyDescent="0.15">
      <c r="A53" s="3575"/>
      <c r="B53" s="3578"/>
      <c r="C53" s="3579"/>
      <c r="D53" s="3579"/>
      <c r="E53" s="3579"/>
      <c r="F53" s="3579"/>
      <c r="G53" s="3579"/>
      <c r="H53" s="3579"/>
      <c r="I53" s="3607"/>
      <c r="J53" s="158"/>
      <c r="K53" s="161"/>
      <c r="L53" s="175" t="s">
        <v>436</v>
      </c>
      <c r="M53" s="175"/>
      <c r="N53" s="175"/>
      <c r="O53" s="175"/>
      <c r="P53" s="175"/>
      <c r="Q53" s="175"/>
      <c r="R53" s="176"/>
      <c r="S53" s="176"/>
      <c r="T53" s="176"/>
      <c r="U53" s="176"/>
      <c r="V53" s="176"/>
      <c r="W53" s="176"/>
      <c r="X53" s="175"/>
      <c r="Y53" s="173"/>
      <c r="Z53" s="173"/>
      <c r="AA53" s="161"/>
      <c r="AB53" s="161"/>
      <c r="AC53" s="161"/>
      <c r="AD53" s="161"/>
      <c r="AE53" s="161"/>
      <c r="AF53" s="161"/>
      <c r="AG53" s="161"/>
      <c r="AH53" s="161"/>
      <c r="AI53" s="161"/>
      <c r="AJ53" s="161"/>
      <c r="AK53" s="174"/>
    </row>
    <row r="54" spans="1:37" ht="21" customHeight="1" x14ac:dyDescent="0.15">
      <c r="A54" s="3575"/>
      <c r="B54" s="3578"/>
      <c r="C54" s="3579"/>
      <c r="D54" s="3579"/>
      <c r="E54" s="3579"/>
      <c r="F54" s="3579"/>
      <c r="G54" s="3579"/>
      <c r="H54" s="3579"/>
      <c r="I54" s="3607"/>
      <c r="J54" s="158"/>
      <c r="K54" s="161"/>
      <c r="L54" s="161" t="s">
        <v>437</v>
      </c>
      <c r="M54" s="161"/>
      <c r="N54" s="161"/>
      <c r="O54" s="161"/>
      <c r="P54" s="161" t="s">
        <v>438</v>
      </c>
      <c r="Q54" s="177" t="s">
        <v>439</v>
      </c>
      <c r="R54" s="161"/>
      <c r="S54" s="161"/>
      <c r="T54" s="161"/>
      <c r="U54" s="161"/>
      <c r="V54" s="161"/>
      <c r="W54" s="173"/>
      <c r="X54" s="161"/>
      <c r="Y54" s="173"/>
      <c r="Z54" s="173"/>
      <c r="AA54" s="161"/>
      <c r="AB54" s="161"/>
      <c r="AC54" s="161"/>
      <c r="AD54" s="161"/>
      <c r="AE54" s="161"/>
      <c r="AF54" s="161"/>
      <c r="AG54" s="161"/>
      <c r="AH54" s="161"/>
      <c r="AI54" s="161"/>
      <c r="AJ54" s="161"/>
      <c r="AK54" s="174"/>
    </row>
    <row r="55" spans="1:37" ht="21" customHeight="1" x14ac:dyDescent="0.15">
      <c r="A55" s="3575"/>
      <c r="B55" s="3578"/>
      <c r="C55" s="3579"/>
      <c r="D55" s="3579"/>
      <c r="E55" s="3579"/>
      <c r="F55" s="3579"/>
      <c r="G55" s="3579"/>
      <c r="H55" s="3579"/>
      <c r="I55" s="3607"/>
      <c r="J55" s="158"/>
      <c r="K55" s="161"/>
      <c r="L55" s="178"/>
      <c r="M55" s="161"/>
      <c r="N55" s="161"/>
      <c r="O55" s="161"/>
      <c r="P55" s="161"/>
      <c r="Q55" s="161" t="s">
        <v>440</v>
      </c>
      <c r="R55" s="161"/>
      <c r="S55" s="161"/>
      <c r="T55" s="161"/>
      <c r="U55" s="161"/>
      <c r="V55" s="161"/>
      <c r="W55" s="161"/>
      <c r="X55" s="161"/>
      <c r="Y55" s="161"/>
      <c r="Z55" s="161"/>
      <c r="AA55" s="161"/>
      <c r="AB55" s="173"/>
      <c r="AC55" s="161"/>
      <c r="AD55" s="173"/>
      <c r="AE55" s="173"/>
      <c r="AF55" s="161"/>
      <c r="AG55" s="161"/>
      <c r="AH55" s="161"/>
      <c r="AI55" s="161"/>
      <c r="AJ55" s="161"/>
      <c r="AK55" s="174"/>
    </row>
    <row r="56" spans="1:37" ht="21" customHeight="1" x14ac:dyDescent="0.15">
      <c r="A56" s="3575"/>
      <c r="B56" s="3578"/>
      <c r="C56" s="3579"/>
      <c r="D56" s="3579"/>
      <c r="E56" s="3579"/>
      <c r="F56" s="3579"/>
      <c r="G56" s="3579"/>
      <c r="H56" s="3579"/>
      <c r="I56" s="3607"/>
      <c r="J56" s="158"/>
      <c r="K56" s="163"/>
      <c r="L56" s="178"/>
      <c r="M56" s="161"/>
      <c r="N56" s="161"/>
      <c r="O56" s="161"/>
      <c r="P56" s="161"/>
      <c r="Q56" s="161" t="s">
        <v>441</v>
      </c>
      <c r="R56" s="161"/>
      <c r="S56" s="161"/>
      <c r="T56" s="161"/>
      <c r="U56" s="161"/>
      <c r="V56" s="161"/>
      <c r="W56" s="161"/>
      <c r="X56" s="161"/>
      <c r="Y56" s="161"/>
      <c r="Z56" s="161"/>
      <c r="AA56" s="161"/>
      <c r="AB56" s="173"/>
      <c r="AC56" s="161"/>
      <c r="AD56" s="173"/>
      <c r="AE56" s="173"/>
      <c r="AF56" s="161"/>
      <c r="AG56" s="161"/>
      <c r="AH56" s="179"/>
      <c r="AI56" s="161"/>
      <c r="AJ56" s="161"/>
      <c r="AK56" s="174"/>
    </row>
    <row r="57" spans="1:37" ht="21" customHeight="1" x14ac:dyDescent="0.15">
      <c r="A57" s="3575"/>
      <c r="B57" s="3578"/>
      <c r="C57" s="3579"/>
      <c r="D57" s="3579"/>
      <c r="E57" s="3579"/>
      <c r="F57" s="3579"/>
      <c r="G57" s="3579"/>
      <c r="H57" s="3579"/>
      <c r="I57" s="3607"/>
      <c r="J57" s="158"/>
      <c r="K57" s="163"/>
      <c r="L57" s="178"/>
      <c r="M57" s="161"/>
      <c r="N57" s="161"/>
      <c r="O57" s="161"/>
      <c r="P57" s="161"/>
      <c r="Q57" s="161" t="s">
        <v>442</v>
      </c>
      <c r="R57" s="161"/>
      <c r="S57" s="161"/>
      <c r="T57" s="161"/>
      <c r="U57" s="161"/>
      <c r="V57" s="161"/>
      <c r="W57" s="161"/>
      <c r="X57" s="161"/>
      <c r="Y57" s="161"/>
      <c r="Z57" s="161"/>
      <c r="AA57" s="161"/>
      <c r="AB57" s="173"/>
      <c r="AC57" s="161"/>
      <c r="AD57" s="173"/>
      <c r="AE57" s="173"/>
      <c r="AF57" s="161"/>
      <c r="AG57" s="161"/>
      <c r="AH57" s="179"/>
      <c r="AI57" s="161"/>
      <c r="AJ57" s="161"/>
      <c r="AK57" s="174"/>
    </row>
    <row r="58" spans="1:37" ht="21" customHeight="1" x14ac:dyDescent="0.15">
      <c r="A58" s="3575"/>
      <c r="B58" s="3578"/>
      <c r="C58" s="3579"/>
      <c r="D58" s="3579"/>
      <c r="E58" s="3579"/>
      <c r="F58" s="3579"/>
      <c r="G58" s="3579"/>
      <c r="H58" s="3579"/>
      <c r="I58" s="3607"/>
      <c r="J58" s="180"/>
      <c r="K58" s="161"/>
      <c r="L58" s="160"/>
      <c r="M58" s="161"/>
      <c r="N58" s="161"/>
      <c r="O58" s="161"/>
      <c r="P58" s="161"/>
      <c r="Q58" s="161" t="s">
        <v>443</v>
      </c>
      <c r="R58" s="161"/>
      <c r="S58" s="161"/>
      <c r="T58" s="161"/>
      <c r="U58" s="161"/>
      <c r="V58" s="161"/>
      <c r="W58" s="161"/>
      <c r="X58" s="161"/>
      <c r="Y58" s="161"/>
      <c r="Z58" s="161"/>
      <c r="AA58" s="161"/>
      <c r="AB58" s="173"/>
      <c r="AC58" s="161"/>
      <c r="AD58" s="173"/>
      <c r="AE58" s="173"/>
      <c r="AF58" s="161"/>
      <c r="AG58" s="161"/>
      <c r="AH58" s="161"/>
      <c r="AI58" s="161"/>
      <c r="AJ58" s="161"/>
      <c r="AK58" s="174"/>
    </row>
    <row r="59" spans="1:37" ht="21" customHeight="1" x14ac:dyDescent="0.15">
      <c r="A59" s="3575"/>
      <c r="B59" s="3578"/>
      <c r="C59" s="3579"/>
      <c r="D59" s="3579"/>
      <c r="E59" s="3579"/>
      <c r="F59" s="3579"/>
      <c r="G59" s="3579"/>
      <c r="H59" s="3579"/>
      <c r="I59" s="3607"/>
      <c r="J59" s="158"/>
      <c r="K59" s="161"/>
      <c r="L59" s="178"/>
      <c r="M59" s="161"/>
      <c r="N59" s="161"/>
      <c r="O59" s="161"/>
      <c r="P59" s="161"/>
      <c r="Q59" s="161" t="s">
        <v>444</v>
      </c>
      <c r="R59" s="161"/>
      <c r="S59" s="161"/>
      <c r="T59" s="161"/>
      <c r="U59" s="161"/>
      <c r="V59" s="161"/>
      <c r="W59" s="161"/>
      <c r="X59" s="161"/>
      <c r="Y59" s="161"/>
      <c r="Z59" s="161"/>
      <c r="AA59" s="161"/>
      <c r="AB59" s="173"/>
      <c r="AC59" s="161"/>
      <c r="AD59" s="173"/>
      <c r="AE59" s="173"/>
      <c r="AF59" s="161"/>
      <c r="AG59" s="161"/>
      <c r="AH59" s="161"/>
      <c r="AI59" s="161"/>
      <c r="AJ59" s="161"/>
      <c r="AK59" s="174"/>
    </row>
    <row r="60" spans="1:37" ht="21" customHeight="1" x14ac:dyDescent="0.15">
      <c r="A60" s="3575"/>
      <c r="B60" s="3578"/>
      <c r="C60" s="3579"/>
      <c r="D60" s="3579"/>
      <c r="E60" s="3579"/>
      <c r="F60" s="3579"/>
      <c r="G60" s="3579"/>
      <c r="H60" s="3579"/>
      <c r="I60" s="3607"/>
      <c r="J60" s="158"/>
      <c r="K60" s="161"/>
      <c r="L60" s="171"/>
      <c r="M60" s="161"/>
      <c r="N60" s="161"/>
      <c r="O60" s="161"/>
      <c r="P60" s="161"/>
      <c r="Q60" s="161"/>
      <c r="R60" s="3623" t="s">
        <v>445</v>
      </c>
      <c r="S60" s="3623"/>
      <c r="T60" s="3623"/>
      <c r="U60" s="3623"/>
      <c r="V60" s="3623"/>
      <c r="W60" s="3623"/>
      <c r="X60" s="161" t="s">
        <v>405</v>
      </c>
      <c r="Y60" s="3623"/>
      <c r="Z60" s="3623"/>
      <c r="AA60" s="161" t="s">
        <v>446</v>
      </c>
      <c r="AB60" s="173"/>
      <c r="AC60" s="161"/>
      <c r="AD60" s="173"/>
      <c r="AE60" s="173"/>
      <c r="AF60" s="161"/>
      <c r="AG60" s="161"/>
      <c r="AH60" s="161"/>
      <c r="AI60" s="161"/>
      <c r="AJ60" s="161"/>
      <c r="AK60" s="174"/>
    </row>
    <row r="61" spans="1:37" ht="21" customHeight="1" x14ac:dyDescent="0.15">
      <c r="A61" s="3575"/>
      <c r="B61" s="3578"/>
      <c r="C61" s="3579"/>
      <c r="D61" s="3579"/>
      <c r="E61" s="3579"/>
      <c r="F61" s="3579"/>
      <c r="G61" s="3579"/>
      <c r="H61" s="3579"/>
      <c r="I61" s="3607"/>
      <c r="J61" s="158"/>
      <c r="K61" s="161"/>
      <c r="L61" s="171"/>
      <c r="M61" s="161"/>
      <c r="N61" s="161"/>
      <c r="O61" s="161"/>
      <c r="P61" s="161"/>
      <c r="Q61" s="161" t="s">
        <v>447</v>
      </c>
      <c r="R61" s="161"/>
      <c r="S61" s="161"/>
      <c r="T61" s="161"/>
      <c r="U61" s="161"/>
      <c r="V61" s="161"/>
      <c r="W61" s="161"/>
      <c r="X61" s="161"/>
      <c r="Y61" s="161"/>
      <c r="Z61" s="161"/>
      <c r="AA61" s="161"/>
      <c r="AB61" s="173"/>
      <c r="AC61" s="161"/>
      <c r="AD61" s="173"/>
      <c r="AE61" s="173"/>
      <c r="AF61" s="161"/>
      <c r="AG61" s="161"/>
      <c r="AH61" s="161"/>
      <c r="AI61" s="161"/>
      <c r="AJ61" s="161"/>
      <c r="AK61" s="174"/>
    </row>
    <row r="62" spans="1:37" ht="21" customHeight="1" x14ac:dyDescent="0.15">
      <c r="A62" s="3575"/>
      <c r="B62" s="3578"/>
      <c r="C62" s="3579"/>
      <c r="D62" s="3579"/>
      <c r="E62" s="3579"/>
      <c r="F62" s="3579"/>
      <c r="G62" s="3579"/>
      <c r="H62" s="3579"/>
      <c r="I62" s="3607"/>
      <c r="J62" s="158"/>
      <c r="K62" s="161"/>
      <c r="L62" s="171"/>
      <c r="M62" s="161"/>
      <c r="N62" s="161"/>
      <c r="O62" s="161"/>
      <c r="P62" s="161"/>
      <c r="Q62" s="161" t="s">
        <v>448</v>
      </c>
      <c r="R62" s="161"/>
      <c r="S62" s="161"/>
      <c r="T62" s="161"/>
      <c r="U62" s="161"/>
      <c r="V62" s="161"/>
      <c r="W62" s="161"/>
      <c r="X62" s="161"/>
      <c r="Y62" s="161"/>
      <c r="Z62" s="161"/>
      <c r="AA62" s="161"/>
      <c r="AB62" s="173"/>
      <c r="AC62" s="161"/>
      <c r="AD62" s="173"/>
      <c r="AE62" s="173"/>
      <c r="AF62" s="161"/>
      <c r="AG62" s="161"/>
      <c r="AH62" s="161"/>
      <c r="AI62" s="161"/>
      <c r="AJ62" s="161"/>
      <c r="AK62" s="174"/>
    </row>
    <row r="63" spans="1:37" ht="21" customHeight="1" x14ac:dyDescent="0.15">
      <c r="A63" s="3575"/>
      <c r="B63" s="3578"/>
      <c r="C63" s="3579"/>
      <c r="D63" s="3579"/>
      <c r="E63" s="3579"/>
      <c r="F63" s="3579"/>
      <c r="G63" s="3579"/>
      <c r="H63" s="3579"/>
      <c r="I63" s="3607"/>
      <c r="J63" s="158"/>
      <c r="K63" s="161"/>
      <c r="L63" s="171"/>
      <c r="M63" s="161"/>
      <c r="N63" s="161"/>
      <c r="O63" s="161"/>
      <c r="P63" s="161"/>
      <c r="Q63" s="161" t="s">
        <v>449</v>
      </c>
      <c r="R63" s="161"/>
      <c r="S63" s="161"/>
      <c r="T63" s="161"/>
      <c r="U63" s="161"/>
      <c r="V63" s="161"/>
      <c r="W63" s="161"/>
      <c r="X63" s="161"/>
      <c r="Y63" s="161"/>
      <c r="Z63" s="161"/>
      <c r="AA63" s="161"/>
      <c r="AB63" s="161"/>
      <c r="AC63" s="173"/>
      <c r="AD63" s="173"/>
      <c r="AE63" s="173"/>
      <c r="AF63" s="161"/>
      <c r="AG63" s="161"/>
      <c r="AH63" s="161"/>
      <c r="AI63" s="161"/>
      <c r="AJ63" s="161"/>
      <c r="AK63" s="174"/>
    </row>
    <row r="64" spans="1:37" ht="21" customHeight="1" x14ac:dyDescent="0.15">
      <c r="A64" s="3575"/>
      <c r="B64" s="3578"/>
      <c r="C64" s="3579"/>
      <c r="D64" s="3579"/>
      <c r="E64" s="3579"/>
      <c r="F64" s="3579"/>
      <c r="G64" s="3579"/>
      <c r="H64" s="3579"/>
      <c r="I64" s="3607"/>
      <c r="J64" s="158"/>
      <c r="K64" s="161"/>
      <c r="L64" s="171"/>
      <c r="M64" s="173"/>
      <c r="N64" s="161"/>
      <c r="O64" s="161"/>
      <c r="P64" s="161"/>
      <c r="Q64" s="161"/>
      <c r="R64" s="161"/>
      <c r="S64" s="3624"/>
      <c r="T64" s="3624"/>
      <c r="U64" s="3624"/>
      <c r="V64" s="3624"/>
      <c r="W64" s="3624"/>
      <c r="X64" s="3624"/>
      <c r="Y64" s="3624"/>
      <c r="Z64" s="3624"/>
      <c r="AA64" s="3624"/>
      <c r="AB64" s="3624"/>
      <c r="AC64" s="3624"/>
      <c r="AD64" s="3624"/>
      <c r="AE64" s="3624"/>
      <c r="AF64" s="3624"/>
      <c r="AG64" s="161"/>
      <c r="AH64" s="161"/>
      <c r="AI64" s="161"/>
      <c r="AJ64" s="161"/>
      <c r="AK64" s="174"/>
    </row>
    <row r="65" spans="1:37" ht="21" customHeight="1" x14ac:dyDescent="0.15">
      <c r="A65" s="3575"/>
      <c r="B65" s="3578"/>
      <c r="C65" s="3579"/>
      <c r="D65" s="3579"/>
      <c r="E65" s="3579"/>
      <c r="F65" s="3579"/>
      <c r="G65" s="3579"/>
      <c r="H65" s="3579"/>
      <c r="I65" s="3607"/>
      <c r="J65" s="158"/>
      <c r="K65" s="161"/>
      <c r="L65" s="171"/>
      <c r="M65" s="173"/>
      <c r="N65" s="161"/>
      <c r="O65" s="173"/>
      <c r="P65" s="173"/>
      <c r="Q65" s="173"/>
      <c r="R65" s="173"/>
      <c r="S65" s="3624"/>
      <c r="T65" s="3624"/>
      <c r="U65" s="3624"/>
      <c r="V65" s="3624"/>
      <c r="W65" s="3624"/>
      <c r="X65" s="3624"/>
      <c r="Y65" s="3624"/>
      <c r="Z65" s="3624"/>
      <c r="AA65" s="3624"/>
      <c r="AB65" s="3624"/>
      <c r="AC65" s="3624"/>
      <c r="AD65" s="3624"/>
      <c r="AE65" s="3624"/>
      <c r="AF65" s="3624"/>
      <c r="AG65" s="161"/>
      <c r="AH65" s="161"/>
      <c r="AI65" s="161"/>
      <c r="AJ65" s="161"/>
      <c r="AK65" s="174"/>
    </row>
    <row r="66" spans="1:37" ht="21" customHeight="1" x14ac:dyDescent="0.15">
      <c r="A66" s="3575"/>
      <c r="B66" s="3578"/>
      <c r="C66" s="3579"/>
      <c r="D66" s="3579"/>
      <c r="E66" s="3579"/>
      <c r="F66" s="3579"/>
      <c r="G66" s="3579"/>
      <c r="H66" s="3579"/>
      <c r="I66" s="3607"/>
      <c r="J66" s="158"/>
      <c r="K66" s="161"/>
      <c r="L66" s="171"/>
      <c r="M66" s="173"/>
      <c r="N66" s="161"/>
      <c r="O66" s="173"/>
      <c r="P66" s="173"/>
      <c r="Q66" s="173"/>
      <c r="R66" s="173"/>
      <c r="S66" s="3624"/>
      <c r="T66" s="3624"/>
      <c r="U66" s="3624"/>
      <c r="V66" s="3624"/>
      <c r="W66" s="3624"/>
      <c r="X66" s="3624"/>
      <c r="Y66" s="3624"/>
      <c r="Z66" s="3624"/>
      <c r="AA66" s="3624"/>
      <c r="AB66" s="3624"/>
      <c r="AC66" s="3624"/>
      <c r="AD66" s="3624"/>
      <c r="AE66" s="3624"/>
      <c r="AF66" s="3624"/>
      <c r="AG66" s="161"/>
      <c r="AH66" s="161"/>
      <c r="AI66" s="161"/>
      <c r="AJ66" s="161"/>
      <c r="AK66" s="174"/>
    </row>
    <row r="67" spans="1:37" ht="21" customHeight="1" thickBot="1" x14ac:dyDescent="0.2">
      <c r="A67" s="3563"/>
      <c r="B67" s="3580"/>
      <c r="C67" s="3581"/>
      <c r="D67" s="3581"/>
      <c r="E67" s="3581"/>
      <c r="F67" s="3581"/>
      <c r="G67" s="3581"/>
      <c r="H67" s="3581"/>
      <c r="I67" s="3608"/>
      <c r="J67" s="181"/>
      <c r="K67" s="182"/>
      <c r="L67" s="183"/>
      <c r="M67" s="184"/>
      <c r="N67" s="182"/>
      <c r="O67" s="184"/>
      <c r="P67" s="184"/>
      <c r="Q67" s="184"/>
      <c r="R67" s="184"/>
      <c r="S67" s="184"/>
      <c r="T67" s="184"/>
      <c r="U67" s="184"/>
      <c r="V67" s="184"/>
      <c r="W67" s="184"/>
      <c r="X67" s="184"/>
      <c r="Y67" s="184"/>
      <c r="Z67" s="184"/>
      <c r="AA67" s="3625" t="s">
        <v>409</v>
      </c>
      <c r="AB67" s="3625"/>
      <c r="AC67" s="3625"/>
      <c r="AD67" s="3625"/>
      <c r="AE67" s="3625"/>
      <c r="AF67" s="3625"/>
      <c r="AG67" s="3625"/>
      <c r="AH67" s="3625"/>
      <c r="AI67" s="3625"/>
      <c r="AJ67" s="3625"/>
      <c r="AK67" s="3626"/>
    </row>
    <row r="68" spans="1:37" ht="21" customHeight="1" x14ac:dyDescent="0.15">
      <c r="A68" s="3562" t="s">
        <v>450</v>
      </c>
      <c r="B68" s="3576" t="s">
        <v>451</v>
      </c>
      <c r="C68" s="3577"/>
      <c r="D68" s="3577"/>
      <c r="E68" s="3577"/>
      <c r="F68" s="3577"/>
      <c r="G68" s="3577"/>
      <c r="H68" s="3577"/>
      <c r="I68" s="3606"/>
      <c r="J68" s="158"/>
      <c r="K68" s="161" t="s">
        <v>452</v>
      </c>
      <c r="L68" s="161"/>
      <c r="M68" s="161"/>
      <c r="N68" s="161"/>
      <c r="O68" s="161"/>
      <c r="P68" s="161"/>
      <c r="Q68" s="161"/>
      <c r="R68" s="161"/>
      <c r="S68" s="161"/>
      <c r="T68" s="161"/>
      <c r="U68" s="161"/>
      <c r="V68" s="161"/>
      <c r="W68" s="161"/>
      <c r="X68" s="161"/>
      <c r="Y68" s="161"/>
      <c r="Z68" s="161"/>
      <c r="AA68" s="161"/>
      <c r="AB68" s="161"/>
      <c r="AC68" s="162"/>
      <c r="AD68" s="162"/>
      <c r="AE68" s="162"/>
      <c r="AF68" s="162"/>
      <c r="AG68" s="162"/>
      <c r="AH68" s="162"/>
      <c r="AI68" s="162"/>
      <c r="AJ68" s="162"/>
      <c r="AK68" s="185"/>
    </row>
    <row r="69" spans="1:37" ht="21" customHeight="1" x14ac:dyDescent="0.15">
      <c r="A69" s="3575"/>
      <c r="B69" s="3578"/>
      <c r="C69" s="3579"/>
      <c r="D69" s="3579"/>
      <c r="E69" s="3579"/>
      <c r="F69" s="3579"/>
      <c r="G69" s="3579"/>
      <c r="H69" s="3579"/>
      <c r="I69" s="3607"/>
      <c r="J69" s="158"/>
      <c r="K69" s="161"/>
      <c r="L69" s="161" t="s">
        <v>453</v>
      </c>
      <c r="M69" s="161"/>
      <c r="N69" s="161"/>
      <c r="O69" s="161"/>
      <c r="P69" s="161"/>
      <c r="Q69" s="161"/>
      <c r="R69" s="161"/>
      <c r="S69" s="161"/>
      <c r="T69" s="161"/>
      <c r="U69" s="161"/>
      <c r="V69" s="161"/>
      <c r="W69" s="161"/>
      <c r="X69" s="161"/>
      <c r="Y69" s="161"/>
      <c r="Z69" s="161"/>
      <c r="AA69" s="161"/>
      <c r="AB69" s="161"/>
      <c r="AC69" s="161"/>
      <c r="AD69" s="161"/>
      <c r="AE69" s="161"/>
      <c r="AF69" s="161"/>
      <c r="AG69" s="162"/>
      <c r="AH69" s="162"/>
      <c r="AI69" s="161"/>
      <c r="AJ69" s="161"/>
      <c r="AK69" s="174"/>
    </row>
    <row r="70" spans="1:37" ht="21" customHeight="1" x14ac:dyDescent="0.15">
      <c r="A70" s="3575"/>
      <c r="B70" s="3578"/>
      <c r="C70" s="3579"/>
      <c r="D70" s="3579"/>
      <c r="E70" s="3579"/>
      <c r="F70" s="3579"/>
      <c r="G70" s="3579"/>
      <c r="H70" s="3579"/>
      <c r="I70" s="3607"/>
      <c r="J70" s="158"/>
      <c r="K70" s="161"/>
      <c r="L70" s="175" t="s">
        <v>454</v>
      </c>
      <c r="M70" s="175"/>
      <c r="N70" s="175"/>
      <c r="O70" s="175"/>
      <c r="P70" s="175"/>
      <c r="Q70" s="175"/>
      <c r="R70" s="175"/>
      <c r="S70" s="175"/>
      <c r="T70" s="175"/>
      <c r="U70" s="175"/>
      <c r="V70" s="175"/>
      <c r="W70" s="175"/>
      <c r="X70" s="175"/>
      <c r="Y70" s="175"/>
      <c r="Z70" s="161"/>
      <c r="AA70" s="161"/>
      <c r="AB70" s="161"/>
      <c r="AC70" s="161"/>
      <c r="AD70" s="161"/>
      <c r="AE70" s="161"/>
      <c r="AF70" s="161"/>
      <c r="AG70" s="162"/>
      <c r="AH70" s="162"/>
      <c r="AI70" s="161"/>
      <c r="AJ70" s="161"/>
      <c r="AK70" s="174"/>
    </row>
    <row r="71" spans="1:37" ht="21" customHeight="1" x14ac:dyDescent="0.15">
      <c r="A71" s="3575"/>
      <c r="B71" s="3578"/>
      <c r="C71" s="3579"/>
      <c r="D71" s="3579"/>
      <c r="E71" s="3579"/>
      <c r="F71" s="3579"/>
      <c r="G71" s="3579"/>
      <c r="H71" s="3579"/>
      <c r="I71" s="3607"/>
      <c r="J71" s="158"/>
      <c r="K71" s="161"/>
      <c r="L71" s="161" t="s">
        <v>455</v>
      </c>
      <c r="M71" s="161"/>
      <c r="N71" s="161"/>
      <c r="O71" s="161"/>
      <c r="P71" s="161"/>
      <c r="Q71" s="3623" t="s">
        <v>445</v>
      </c>
      <c r="R71" s="3623"/>
      <c r="S71" s="3623"/>
      <c r="T71" s="3623"/>
      <c r="U71" s="3623"/>
      <c r="V71" s="3623"/>
      <c r="W71" s="161" t="s">
        <v>405</v>
      </c>
      <c r="X71" s="3623"/>
      <c r="Y71" s="3623"/>
      <c r="Z71" s="161" t="s">
        <v>446</v>
      </c>
      <c r="AA71" s="161"/>
      <c r="AB71" s="161"/>
      <c r="AC71" s="161"/>
      <c r="AD71" s="161"/>
      <c r="AE71" s="161"/>
      <c r="AF71" s="161"/>
      <c r="AG71" s="162"/>
      <c r="AH71" s="162"/>
      <c r="AI71" s="161"/>
      <c r="AJ71" s="161"/>
      <c r="AK71" s="174"/>
    </row>
    <row r="72" spans="1:37" ht="21" customHeight="1" x14ac:dyDescent="0.15">
      <c r="A72" s="3575"/>
      <c r="B72" s="3578"/>
      <c r="C72" s="3579"/>
      <c r="D72" s="3579"/>
      <c r="E72" s="3579"/>
      <c r="F72" s="3579"/>
      <c r="G72" s="3579"/>
      <c r="H72" s="3579"/>
      <c r="I72" s="3607"/>
      <c r="J72" s="158"/>
      <c r="K72" s="161"/>
      <c r="L72" s="161" t="s">
        <v>456</v>
      </c>
      <c r="M72" s="161"/>
      <c r="N72" s="161"/>
      <c r="O72" s="161"/>
      <c r="P72" s="161"/>
      <c r="Q72" s="3623" t="s">
        <v>457</v>
      </c>
      <c r="R72" s="3623"/>
      <c r="S72" s="3623"/>
      <c r="T72" s="3623"/>
      <c r="U72" s="3623"/>
      <c r="V72" s="3623"/>
      <c r="W72" s="161" t="s">
        <v>405</v>
      </c>
      <c r="X72" s="3623"/>
      <c r="Y72" s="3623"/>
      <c r="Z72" s="161" t="s">
        <v>446</v>
      </c>
      <c r="AA72" s="161"/>
      <c r="AB72" s="161"/>
      <c r="AC72" s="161"/>
      <c r="AD72" s="161"/>
      <c r="AE72" s="161"/>
      <c r="AF72" s="161"/>
      <c r="AG72" s="162"/>
      <c r="AH72" s="162"/>
      <c r="AI72" s="161"/>
      <c r="AJ72" s="161"/>
      <c r="AK72" s="174"/>
    </row>
    <row r="73" spans="1:37" ht="21" customHeight="1" x14ac:dyDescent="0.15">
      <c r="A73" s="3575"/>
      <c r="B73" s="3578"/>
      <c r="C73" s="3579"/>
      <c r="D73" s="3579"/>
      <c r="E73" s="3579"/>
      <c r="F73" s="3579"/>
      <c r="G73" s="3579"/>
      <c r="H73" s="3579"/>
      <c r="I73" s="3607"/>
      <c r="J73" s="158"/>
      <c r="K73" s="161"/>
      <c r="L73" s="161" t="s">
        <v>458</v>
      </c>
      <c r="M73" s="161"/>
      <c r="N73" s="161"/>
      <c r="O73" s="161"/>
      <c r="P73" s="161" t="s">
        <v>459</v>
      </c>
      <c r="Q73" s="177" t="s">
        <v>460</v>
      </c>
      <c r="R73" s="177"/>
      <c r="S73" s="177"/>
      <c r="T73" s="177"/>
      <c r="U73" s="177"/>
      <c r="V73" s="177"/>
      <c r="W73" s="177"/>
      <c r="X73" s="177"/>
      <c r="Y73" s="177"/>
      <c r="Z73" s="177"/>
      <c r="AA73" s="177"/>
      <c r="AB73" s="177"/>
      <c r="AC73" s="177"/>
      <c r="AD73" s="177"/>
      <c r="AE73" s="177"/>
      <c r="AF73" s="177"/>
      <c r="AG73" s="163"/>
      <c r="AH73" s="163"/>
      <c r="AI73" s="161"/>
      <c r="AJ73" s="161"/>
      <c r="AK73" s="174"/>
    </row>
    <row r="74" spans="1:37" ht="21" customHeight="1" x14ac:dyDescent="0.15">
      <c r="A74" s="3575"/>
      <c r="B74" s="3578"/>
      <c r="C74" s="3579"/>
      <c r="D74" s="3579"/>
      <c r="E74" s="3579"/>
      <c r="F74" s="3579"/>
      <c r="G74" s="3579"/>
      <c r="H74" s="3579"/>
      <c r="I74" s="3607"/>
      <c r="J74" s="158"/>
      <c r="K74" s="161"/>
      <c r="L74" s="161"/>
      <c r="M74" s="161"/>
      <c r="N74" s="161"/>
      <c r="O74" s="161"/>
      <c r="P74" s="161"/>
      <c r="Q74" s="161" t="s">
        <v>461</v>
      </c>
      <c r="R74" s="161"/>
      <c r="S74" s="161"/>
      <c r="T74" s="161"/>
      <c r="U74" s="161"/>
      <c r="V74" s="161"/>
      <c r="W74" s="161"/>
      <c r="X74" s="161"/>
      <c r="Y74" s="161"/>
      <c r="Z74" s="161"/>
      <c r="AA74" s="161"/>
      <c r="AB74" s="161"/>
      <c r="AC74" s="161"/>
      <c r="AD74" s="161"/>
      <c r="AE74" s="161"/>
      <c r="AF74" s="161"/>
      <c r="AG74" s="163"/>
      <c r="AH74" s="163"/>
      <c r="AI74" s="161"/>
      <c r="AJ74" s="161"/>
      <c r="AK74" s="174"/>
    </row>
    <row r="75" spans="1:37" ht="21" customHeight="1" x14ac:dyDescent="0.15">
      <c r="A75" s="3575"/>
      <c r="B75" s="3578"/>
      <c r="C75" s="3579"/>
      <c r="D75" s="3579"/>
      <c r="E75" s="3579"/>
      <c r="F75" s="3579"/>
      <c r="G75" s="3579"/>
      <c r="H75" s="3579"/>
      <c r="I75" s="3607"/>
      <c r="J75" s="158"/>
      <c r="K75" s="161"/>
      <c r="L75" s="161"/>
      <c r="M75" s="161"/>
      <c r="N75" s="161"/>
      <c r="O75" s="161"/>
      <c r="P75" s="161"/>
      <c r="Q75" s="161" t="s">
        <v>462</v>
      </c>
      <c r="R75" s="161"/>
      <c r="S75" s="161"/>
      <c r="T75" s="161"/>
      <c r="U75" s="161"/>
      <c r="V75" s="161"/>
      <c r="W75" s="161"/>
      <c r="X75" s="161"/>
      <c r="Y75" s="161"/>
      <c r="Z75" s="161"/>
      <c r="AA75" s="161"/>
      <c r="AB75" s="161"/>
      <c r="AC75" s="161"/>
      <c r="AD75" s="161"/>
      <c r="AE75" s="161"/>
      <c r="AF75" s="161"/>
      <c r="AG75" s="163"/>
      <c r="AH75" s="163"/>
      <c r="AI75" s="161"/>
      <c r="AJ75" s="161"/>
      <c r="AK75" s="174"/>
    </row>
    <row r="76" spans="1:37" ht="21" customHeight="1" x14ac:dyDescent="0.15">
      <c r="A76" s="3575"/>
      <c r="B76" s="3578"/>
      <c r="C76" s="3579"/>
      <c r="D76" s="3579"/>
      <c r="E76" s="3579"/>
      <c r="F76" s="3579"/>
      <c r="G76" s="3579"/>
      <c r="H76" s="3579"/>
      <c r="I76" s="3607"/>
      <c r="J76" s="158"/>
      <c r="K76" s="161"/>
      <c r="L76" s="161"/>
      <c r="M76" s="161"/>
      <c r="N76" s="161"/>
      <c r="O76" s="161"/>
      <c r="P76" s="161"/>
      <c r="Q76" s="161" t="s">
        <v>442</v>
      </c>
      <c r="R76" s="161"/>
      <c r="S76" s="161"/>
      <c r="T76" s="161"/>
      <c r="U76" s="161"/>
      <c r="V76" s="161"/>
      <c r="W76" s="161"/>
      <c r="X76" s="161"/>
      <c r="Y76" s="161"/>
      <c r="Z76" s="161"/>
      <c r="AA76" s="161"/>
      <c r="AB76" s="161"/>
      <c r="AC76" s="161"/>
      <c r="AD76" s="161"/>
      <c r="AE76" s="161"/>
      <c r="AF76" s="161"/>
      <c r="AG76" s="163"/>
      <c r="AH76" s="163"/>
      <c r="AI76" s="161"/>
      <c r="AJ76" s="161"/>
      <c r="AK76" s="174"/>
    </row>
    <row r="77" spans="1:37" ht="21" customHeight="1" x14ac:dyDescent="0.15">
      <c r="A77" s="3575"/>
      <c r="B77" s="3578"/>
      <c r="C77" s="3579"/>
      <c r="D77" s="3579"/>
      <c r="E77" s="3579"/>
      <c r="F77" s="3579"/>
      <c r="G77" s="3579"/>
      <c r="H77" s="3579"/>
      <c r="I77" s="3607"/>
      <c r="J77" s="158"/>
      <c r="K77" s="161"/>
      <c r="L77" s="161"/>
      <c r="M77" s="161"/>
      <c r="N77" s="161"/>
      <c r="O77" s="161"/>
      <c r="P77" s="161"/>
      <c r="Q77" s="161" t="s">
        <v>443</v>
      </c>
      <c r="R77" s="161"/>
      <c r="S77" s="161"/>
      <c r="T77" s="161"/>
      <c r="U77" s="161"/>
      <c r="V77" s="161"/>
      <c r="W77" s="161"/>
      <c r="X77" s="161"/>
      <c r="Y77" s="161"/>
      <c r="Z77" s="161"/>
      <c r="AA77" s="161"/>
      <c r="AB77" s="161"/>
      <c r="AC77" s="161"/>
      <c r="AD77" s="161"/>
      <c r="AE77" s="161"/>
      <c r="AF77" s="161"/>
      <c r="AG77" s="163"/>
      <c r="AH77" s="163"/>
      <c r="AI77" s="161"/>
      <c r="AJ77" s="161"/>
      <c r="AK77" s="174"/>
    </row>
    <row r="78" spans="1:37" ht="21" customHeight="1" x14ac:dyDescent="0.15">
      <c r="A78" s="3575"/>
      <c r="B78" s="3578"/>
      <c r="C78" s="3579"/>
      <c r="D78" s="3579"/>
      <c r="E78" s="3579"/>
      <c r="F78" s="3579"/>
      <c r="G78" s="3579"/>
      <c r="H78" s="3579"/>
      <c r="I78" s="3607"/>
      <c r="J78" s="158"/>
      <c r="K78" s="161"/>
      <c r="L78" s="161"/>
      <c r="M78" s="161"/>
      <c r="N78" s="161"/>
      <c r="O78" s="161"/>
      <c r="P78" s="161"/>
      <c r="Q78" s="161" t="s">
        <v>444</v>
      </c>
      <c r="R78" s="161"/>
      <c r="S78" s="161"/>
      <c r="T78" s="161"/>
      <c r="U78" s="161"/>
      <c r="V78" s="161"/>
      <c r="W78" s="161"/>
      <c r="X78" s="161"/>
      <c r="Y78" s="173"/>
      <c r="Z78" s="161"/>
      <c r="AA78" s="173"/>
      <c r="AB78" s="173"/>
      <c r="AC78" s="161"/>
      <c r="AD78" s="161"/>
      <c r="AE78" s="161"/>
      <c r="AF78" s="161"/>
      <c r="AG78" s="161"/>
      <c r="AH78" s="161"/>
      <c r="AI78" s="161"/>
      <c r="AJ78" s="161"/>
      <c r="AK78" s="174"/>
    </row>
    <row r="79" spans="1:37" ht="21" customHeight="1" x14ac:dyDescent="0.15">
      <c r="A79" s="3575"/>
      <c r="B79" s="3578"/>
      <c r="C79" s="3579"/>
      <c r="D79" s="3579"/>
      <c r="E79" s="3579"/>
      <c r="F79" s="3579"/>
      <c r="G79" s="3579"/>
      <c r="H79" s="3579"/>
      <c r="I79" s="3607"/>
      <c r="J79" s="158"/>
      <c r="K79" s="161"/>
      <c r="L79" s="186"/>
      <c r="M79" s="161"/>
      <c r="N79" s="161"/>
      <c r="O79" s="161"/>
      <c r="P79" s="161"/>
      <c r="Q79" s="161"/>
      <c r="R79" s="3623" t="s">
        <v>445</v>
      </c>
      <c r="S79" s="3623"/>
      <c r="T79" s="3623"/>
      <c r="U79" s="3623"/>
      <c r="V79" s="3623"/>
      <c r="W79" s="3623"/>
      <c r="X79" s="161" t="s">
        <v>405</v>
      </c>
      <c r="Y79" s="3623"/>
      <c r="Z79" s="3623"/>
      <c r="AA79" s="161" t="s">
        <v>446</v>
      </c>
      <c r="AB79" s="161"/>
      <c r="AC79" s="161"/>
      <c r="AD79" s="161"/>
      <c r="AE79" s="161"/>
      <c r="AF79" s="161"/>
      <c r="AG79" s="161"/>
      <c r="AH79" s="161"/>
      <c r="AI79" s="161"/>
      <c r="AJ79" s="161"/>
      <c r="AK79" s="174"/>
    </row>
    <row r="80" spans="1:37" ht="21" customHeight="1" x14ac:dyDescent="0.15">
      <c r="A80" s="3575"/>
      <c r="B80" s="3578"/>
      <c r="C80" s="3579"/>
      <c r="D80" s="3579"/>
      <c r="E80" s="3579"/>
      <c r="F80" s="3579"/>
      <c r="G80" s="3579"/>
      <c r="H80" s="3579"/>
      <c r="I80" s="3607"/>
      <c r="J80" s="158"/>
      <c r="K80" s="161"/>
      <c r="L80" s="186"/>
      <c r="M80" s="161"/>
      <c r="N80" s="161"/>
      <c r="O80" s="161"/>
      <c r="P80" s="161"/>
      <c r="Q80" s="161" t="s">
        <v>447</v>
      </c>
      <c r="R80" s="161"/>
      <c r="S80" s="161"/>
      <c r="T80" s="161"/>
      <c r="U80" s="161"/>
      <c r="V80" s="161"/>
      <c r="W80" s="161"/>
      <c r="X80" s="161"/>
      <c r="Y80" s="173"/>
      <c r="Z80" s="161"/>
      <c r="AA80" s="173"/>
      <c r="AB80" s="173"/>
      <c r="AC80" s="161"/>
      <c r="AD80" s="161"/>
      <c r="AE80" s="161"/>
      <c r="AF80" s="161"/>
      <c r="AG80" s="161"/>
      <c r="AH80" s="161"/>
      <c r="AI80" s="161"/>
      <c r="AJ80" s="161"/>
      <c r="AK80" s="174"/>
    </row>
    <row r="81" spans="1:37" ht="21" customHeight="1" x14ac:dyDescent="0.15">
      <c r="A81" s="3575"/>
      <c r="B81" s="3578"/>
      <c r="C81" s="3579"/>
      <c r="D81" s="3579"/>
      <c r="E81" s="3579"/>
      <c r="F81" s="3579"/>
      <c r="G81" s="3579"/>
      <c r="H81" s="3579"/>
      <c r="I81" s="3607"/>
      <c r="J81" s="187"/>
      <c r="K81" s="161"/>
      <c r="L81" s="186"/>
      <c r="M81" s="161"/>
      <c r="N81" s="161"/>
      <c r="O81" s="161"/>
      <c r="P81" s="161"/>
      <c r="Q81" s="161" t="s">
        <v>448</v>
      </c>
      <c r="R81" s="161"/>
      <c r="S81" s="161"/>
      <c r="T81" s="161"/>
      <c r="U81" s="161"/>
      <c r="V81" s="161"/>
      <c r="W81" s="161"/>
      <c r="X81" s="161"/>
      <c r="Y81" s="161"/>
      <c r="Z81" s="173"/>
      <c r="AA81" s="173"/>
      <c r="AB81" s="173"/>
      <c r="AC81" s="161"/>
      <c r="AD81" s="161"/>
      <c r="AE81" s="161"/>
      <c r="AF81" s="161"/>
      <c r="AG81" s="161"/>
      <c r="AH81" s="161"/>
      <c r="AI81" s="161"/>
      <c r="AJ81" s="161"/>
      <c r="AK81" s="174"/>
    </row>
    <row r="82" spans="1:37" ht="21" customHeight="1" x14ac:dyDescent="0.15">
      <c r="A82" s="3575"/>
      <c r="B82" s="3578"/>
      <c r="C82" s="3579"/>
      <c r="D82" s="3579"/>
      <c r="E82" s="3579"/>
      <c r="F82" s="3579"/>
      <c r="G82" s="3579"/>
      <c r="H82" s="3579"/>
      <c r="I82" s="3607"/>
      <c r="J82" s="187"/>
      <c r="K82" s="161"/>
      <c r="L82" s="161"/>
      <c r="M82" s="161"/>
      <c r="N82" s="161"/>
      <c r="O82" s="161"/>
      <c r="P82" s="161"/>
      <c r="Q82" s="161" t="s">
        <v>449</v>
      </c>
      <c r="R82" s="161"/>
      <c r="S82" s="161"/>
      <c r="T82" s="161"/>
      <c r="U82" s="161"/>
      <c r="V82" s="161"/>
      <c r="W82" s="161"/>
      <c r="X82" s="161"/>
      <c r="Y82" s="161"/>
      <c r="Z82" s="161"/>
      <c r="AA82" s="161"/>
      <c r="AB82" s="161"/>
      <c r="AC82" s="161"/>
      <c r="AD82" s="161"/>
      <c r="AE82" s="161"/>
      <c r="AF82" s="161"/>
      <c r="AG82" s="161"/>
      <c r="AH82" s="161"/>
      <c r="AI82" s="161"/>
      <c r="AJ82" s="161"/>
      <c r="AK82" s="174"/>
    </row>
    <row r="83" spans="1:37" ht="21" customHeight="1" x14ac:dyDescent="0.15">
      <c r="A83" s="3575"/>
      <c r="B83" s="3578"/>
      <c r="C83" s="3579"/>
      <c r="D83" s="3579"/>
      <c r="E83" s="3579"/>
      <c r="F83" s="3579"/>
      <c r="G83" s="3579"/>
      <c r="H83" s="3579"/>
      <c r="I83" s="3607"/>
      <c r="J83" s="187"/>
      <c r="K83" s="161"/>
      <c r="L83" s="161"/>
      <c r="M83" s="161"/>
      <c r="N83" s="161"/>
      <c r="O83" s="161"/>
      <c r="P83" s="161"/>
      <c r="Q83" s="161"/>
      <c r="R83" s="161"/>
      <c r="S83" s="3624"/>
      <c r="T83" s="3624"/>
      <c r="U83" s="3624"/>
      <c r="V83" s="3624"/>
      <c r="W83" s="3624"/>
      <c r="X83" s="3624"/>
      <c r="Y83" s="3624"/>
      <c r="Z83" s="3624"/>
      <c r="AA83" s="3624"/>
      <c r="AB83" s="3624"/>
      <c r="AC83" s="3624"/>
      <c r="AD83" s="3624"/>
      <c r="AE83" s="3624"/>
      <c r="AF83" s="3624"/>
      <c r="AG83" s="161"/>
      <c r="AH83" s="161"/>
      <c r="AI83" s="161"/>
      <c r="AJ83" s="161"/>
      <c r="AK83" s="174"/>
    </row>
    <row r="84" spans="1:37" ht="21" customHeight="1" x14ac:dyDescent="0.15">
      <c r="A84" s="3575"/>
      <c r="B84" s="3578"/>
      <c r="C84" s="3579"/>
      <c r="D84" s="3579"/>
      <c r="E84" s="3579"/>
      <c r="F84" s="3579"/>
      <c r="G84" s="3579"/>
      <c r="H84" s="3579"/>
      <c r="I84" s="3607"/>
      <c r="J84" s="187"/>
      <c r="K84" s="161"/>
      <c r="L84" s="161"/>
      <c r="M84" s="161"/>
      <c r="N84" s="161"/>
      <c r="O84" s="161"/>
      <c r="P84" s="161"/>
      <c r="Q84" s="161"/>
      <c r="R84" s="173"/>
      <c r="S84" s="3624"/>
      <c r="T84" s="3624"/>
      <c r="U84" s="3624"/>
      <c r="V84" s="3624"/>
      <c r="W84" s="3624"/>
      <c r="X84" s="3624"/>
      <c r="Y84" s="3624"/>
      <c r="Z84" s="3624"/>
      <c r="AA84" s="3624"/>
      <c r="AB84" s="3624"/>
      <c r="AC84" s="3624"/>
      <c r="AD84" s="3624"/>
      <c r="AE84" s="3624"/>
      <c r="AF84" s="3624"/>
      <c r="AG84" s="161"/>
      <c r="AH84" s="161"/>
      <c r="AI84" s="161"/>
      <c r="AJ84" s="161"/>
      <c r="AK84" s="174"/>
    </row>
    <row r="85" spans="1:37" ht="21" customHeight="1" x14ac:dyDescent="0.15">
      <c r="A85" s="3575"/>
      <c r="B85" s="3578"/>
      <c r="C85" s="3579"/>
      <c r="D85" s="3579"/>
      <c r="E85" s="3579"/>
      <c r="F85" s="3579"/>
      <c r="G85" s="3579"/>
      <c r="H85" s="3579"/>
      <c r="I85" s="3607"/>
      <c r="J85" s="160"/>
      <c r="K85" s="161"/>
      <c r="L85" s="161"/>
      <c r="M85" s="161"/>
      <c r="N85" s="161"/>
      <c r="O85" s="161"/>
      <c r="P85" s="161"/>
      <c r="Q85" s="161"/>
      <c r="R85" s="173"/>
      <c r="S85" s="3624"/>
      <c r="T85" s="3624"/>
      <c r="U85" s="3624"/>
      <c r="V85" s="3624"/>
      <c r="W85" s="3624"/>
      <c r="X85" s="3624"/>
      <c r="Y85" s="3624"/>
      <c r="Z85" s="3624"/>
      <c r="AA85" s="3624"/>
      <c r="AB85" s="3624"/>
      <c r="AC85" s="3624"/>
      <c r="AD85" s="3624"/>
      <c r="AE85" s="3624"/>
      <c r="AF85" s="3624"/>
      <c r="AG85" s="161"/>
      <c r="AH85" s="161"/>
      <c r="AI85" s="161"/>
      <c r="AJ85" s="161"/>
      <c r="AK85" s="174"/>
    </row>
    <row r="86" spans="1:37" ht="21" customHeight="1" thickBot="1" x14ac:dyDescent="0.2">
      <c r="A86" s="3563"/>
      <c r="B86" s="3580"/>
      <c r="C86" s="3581"/>
      <c r="D86" s="3581"/>
      <c r="E86" s="3581"/>
      <c r="F86" s="3581"/>
      <c r="G86" s="3581"/>
      <c r="H86" s="3581"/>
      <c r="I86" s="3608"/>
      <c r="J86" s="188"/>
      <c r="K86" s="182"/>
      <c r="L86" s="182"/>
      <c r="M86" s="182"/>
      <c r="N86" s="182"/>
      <c r="O86" s="182"/>
      <c r="P86" s="182"/>
      <c r="Q86" s="182"/>
      <c r="R86" s="182"/>
      <c r="S86" s="182"/>
      <c r="T86" s="182"/>
      <c r="U86" s="182"/>
      <c r="V86" s="182"/>
      <c r="W86" s="182"/>
      <c r="X86" s="182"/>
      <c r="Y86" s="182"/>
      <c r="Z86" s="182"/>
      <c r="AA86" s="3625" t="s">
        <v>409</v>
      </c>
      <c r="AB86" s="3625"/>
      <c r="AC86" s="3625"/>
      <c r="AD86" s="3625"/>
      <c r="AE86" s="3625"/>
      <c r="AF86" s="3625"/>
      <c r="AG86" s="3625"/>
      <c r="AH86" s="3625"/>
      <c r="AI86" s="3625"/>
      <c r="AJ86" s="3625"/>
      <c r="AK86" s="3626"/>
    </row>
    <row r="87" spans="1:37" ht="18.75" customHeight="1" x14ac:dyDescent="0.15">
      <c r="A87" s="189"/>
    </row>
  </sheetData>
  <mergeCells count="97">
    <mergeCell ref="Y79:Z79"/>
    <mergeCell ref="S83:AF85"/>
    <mergeCell ref="AA86:AK86"/>
    <mergeCell ref="A68:A86"/>
    <mergeCell ref="B68:I86"/>
    <mergeCell ref="Q71:T71"/>
    <mergeCell ref="U71:V71"/>
    <mergeCell ref="X71:Y71"/>
    <mergeCell ref="Q72:T72"/>
    <mergeCell ref="U72:V72"/>
    <mergeCell ref="X72:Y72"/>
    <mergeCell ref="R79:U79"/>
    <mergeCell ref="V79:W79"/>
    <mergeCell ref="AF41:AI41"/>
    <mergeCell ref="AH42:AK42"/>
    <mergeCell ref="Q43:T43"/>
    <mergeCell ref="AF45:AK45"/>
    <mergeCell ref="A47:A67"/>
    <mergeCell ref="B47:I67"/>
    <mergeCell ref="AH48:AK48"/>
    <mergeCell ref="R60:U60"/>
    <mergeCell ref="V60:W60"/>
    <mergeCell ref="Y60:Z60"/>
    <mergeCell ref="S64:AF66"/>
    <mergeCell ref="AA67:AK67"/>
    <mergeCell ref="AH44:AK44"/>
    <mergeCell ref="AA39:AB39"/>
    <mergeCell ref="AC39:AD39"/>
    <mergeCell ref="AF39:AG39"/>
    <mergeCell ref="A40:A43"/>
    <mergeCell ref="B40:I43"/>
    <mergeCell ref="AA40:AD40"/>
    <mergeCell ref="AE40:AF40"/>
    <mergeCell ref="A25:A39"/>
    <mergeCell ref="B25:I39"/>
    <mergeCell ref="AA25:AK25"/>
    <mergeCell ref="AA31:AK31"/>
    <mergeCell ref="AA32:AI33"/>
    <mergeCell ref="AJ32:AK33"/>
    <mergeCell ref="AH40:AI40"/>
    <mergeCell ref="K41:Z42"/>
    <mergeCell ref="AF35:AI35"/>
    <mergeCell ref="AA36:AD36"/>
    <mergeCell ref="AE36:AF36"/>
    <mergeCell ref="AH36:AI36"/>
    <mergeCell ref="K37:Z38"/>
    <mergeCell ref="AA37:AK37"/>
    <mergeCell ref="AH38:AK38"/>
    <mergeCell ref="K34:Z35"/>
    <mergeCell ref="AA34:AE34"/>
    <mergeCell ref="AF34:AI34"/>
    <mergeCell ref="AA35:AE35"/>
    <mergeCell ref="A20:A24"/>
    <mergeCell ref="B20:J24"/>
    <mergeCell ref="K20:T20"/>
    <mergeCell ref="U20:AK20"/>
    <mergeCell ref="K21:T21"/>
    <mergeCell ref="U21:AK21"/>
    <mergeCell ref="K22:T22"/>
    <mergeCell ref="U22:AK22"/>
    <mergeCell ref="K23:T23"/>
    <mergeCell ref="U23:AK23"/>
    <mergeCell ref="A15:A19"/>
    <mergeCell ref="B15:J19"/>
    <mergeCell ref="K15:T15"/>
    <mergeCell ref="U15:AK15"/>
    <mergeCell ref="K16:T16"/>
    <mergeCell ref="U16:AK16"/>
    <mergeCell ref="K17:T17"/>
    <mergeCell ref="U17:AK17"/>
    <mergeCell ref="K18:T18"/>
    <mergeCell ref="U18:AK18"/>
    <mergeCell ref="A9:AK9"/>
    <mergeCell ref="A11:AK11"/>
    <mergeCell ref="A13:A14"/>
    <mergeCell ref="B13:J14"/>
    <mergeCell ref="K13:T13"/>
    <mergeCell ref="U13:AK13"/>
    <mergeCell ref="K14:T14"/>
    <mergeCell ref="U14:AK14"/>
    <mergeCell ref="A6:F6"/>
    <mergeCell ref="G6:R6"/>
    <mergeCell ref="U6:Z8"/>
    <mergeCell ref="AA6:AK6"/>
    <mergeCell ref="A7:F7"/>
    <mergeCell ref="G7:R7"/>
    <mergeCell ref="AA7:AK8"/>
    <mergeCell ref="A8:F8"/>
    <mergeCell ref="G8:R8"/>
    <mergeCell ref="A2:AK2"/>
    <mergeCell ref="A3:AK3"/>
    <mergeCell ref="A4:F4"/>
    <mergeCell ref="G4:R4"/>
    <mergeCell ref="U4:Z5"/>
    <mergeCell ref="AA4:AK5"/>
    <mergeCell ref="A5:F5"/>
    <mergeCell ref="G5:R5"/>
  </mergeCells>
  <phoneticPr fontId="9"/>
  <printOptions horizontalCentered="1" verticalCentered="1"/>
  <pageMargins left="0.39370078740157483" right="0.39370078740157483" top="0.59055118110236227" bottom="0.59055118110236227" header="0.51181102362204722" footer="0.51181102362204722"/>
  <pageSetup paperSize="9" orientation="portrait" horizontalDpi="4294967293" verticalDpi="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9">
    <tabColor theme="6" tint="0.59999389629810485"/>
  </sheetPr>
  <dimension ref="A1:L48"/>
  <sheetViews>
    <sheetView view="pageBreakPreview" zoomScaleNormal="100" zoomScaleSheetLayoutView="100" workbookViewId="0">
      <selection sqref="A1:L1"/>
    </sheetView>
  </sheetViews>
  <sheetFormatPr defaultColWidth="9" defaultRowHeight="13.5" x14ac:dyDescent="0.15"/>
  <cols>
    <col min="1" max="2" width="2.625" style="2" customWidth="1"/>
    <col min="3" max="4" width="9" style="2"/>
    <col min="5" max="5" width="13.5" style="2" customWidth="1"/>
    <col min="6" max="11" width="11.625" style="2" customWidth="1"/>
    <col min="12" max="12" width="2.625" style="2" customWidth="1"/>
    <col min="13" max="16384" width="9" style="2"/>
  </cols>
  <sheetData>
    <row r="1" spans="1:12" ht="15" customHeight="1" x14ac:dyDescent="0.15">
      <c r="A1" s="3628"/>
      <c r="B1" s="3628"/>
      <c r="C1" s="3628"/>
      <c r="D1" s="3628"/>
      <c r="E1" s="3628"/>
      <c r="F1" s="3628"/>
      <c r="G1" s="3628"/>
      <c r="H1" s="3628"/>
      <c r="I1" s="3628"/>
      <c r="J1" s="3628"/>
      <c r="K1" s="3628"/>
      <c r="L1" s="3628"/>
    </row>
    <row r="2" spans="1:12" ht="6" customHeight="1" x14ac:dyDescent="0.15">
      <c r="A2" s="3629" t="s">
        <v>463</v>
      </c>
      <c r="B2" s="3629"/>
      <c r="C2" s="3629"/>
      <c r="D2" s="3629"/>
      <c r="E2" s="3629"/>
      <c r="F2" s="3629"/>
      <c r="G2" s="3629"/>
      <c r="H2" s="3629"/>
      <c r="I2" s="3629"/>
      <c r="J2" s="3629"/>
      <c r="K2" s="3629"/>
      <c r="L2" s="3629"/>
    </row>
    <row r="3" spans="1:12" ht="18" customHeight="1" x14ac:dyDescent="0.15">
      <c r="A3" s="3629"/>
      <c r="B3" s="3629"/>
      <c r="C3" s="3629"/>
      <c r="D3" s="3629"/>
      <c r="E3" s="3629"/>
      <c r="F3" s="3629"/>
      <c r="G3" s="3629"/>
      <c r="H3" s="3629"/>
      <c r="I3" s="3629"/>
      <c r="J3" s="3629"/>
      <c r="K3" s="3629"/>
      <c r="L3" s="3629"/>
    </row>
    <row r="4" spans="1:12" ht="7.5" customHeight="1" x14ac:dyDescent="0.15">
      <c r="A4" s="191"/>
      <c r="B4" s="191"/>
      <c r="C4" s="191"/>
      <c r="D4" s="191"/>
      <c r="E4" s="191"/>
      <c r="F4" s="191"/>
      <c r="G4" s="191"/>
      <c r="H4" s="191"/>
      <c r="I4" s="191"/>
      <c r="J4" s="191"/>
      <c r="K4" s="191"/>
    </row>
    <row r="5" spans="1:12" ht="21" customHeight="1" x14ac:dyDescent="0.15">
      <c r="B5" s="192" t="s">
        <v>464</v>
      </c>
    </row>
    <row r="6" spans="1:12" ht="22.5" customHeight="1" x14ac:dyDescent="0.15">
      <c r="B6" s="122"/>
      <c r="C6" s="3630" t="s">
        <v>343</v>
      </c>
      <c r="D6" s="3631"/>
      <c r="E6" s="3534"/>
      <c r="F6" s="3535"/>
      <c r="G6" s="3535"/>
      <c r="H6" s="3535"/>
      <c r="I6" s="3535"/>
      <c r="J6" s="3535"/>
      <c r="K6" s="3632"/>
    </row>
    <row r="7" spans="1:12" ht="22.5" customHeight="1" x14ac:dyDescent="0.15">
      <c r="B7" s="122"/>
      <c r="C7" s="3633" t="s">
        <v>465</v>
      </c>
      <c r="D7" s="3634"/>
      <c r="E7" s="3534"/>
      <c r="F7" s="3535"/>
      <c r="G7" s="3535"/>
      <c r="H7" s="3535"/>
      <c r="I7" s="3535"/>
      <c r="J7" s="3535"/>
      <c r="K7" s="3632"/>
    </row>
    <row r="8" spans="1:12" ht="22.5" customHeight="1" x14ac:dyDescent="0.15">
      <c r="B8" s="122"/>
      <c r="C8" s="3633" t="s">
        <v>2</v>
      </c>
      <c r="D8" s="3634"/>
      <c r="E8" s="3534"/>
      <c r="F8" s="3632"/>
      <c r="G8" s="3637" t="s">
        <v>4</v>
      </c>
      <c r="H8" s="3638"/>
      <c r="I8" s="3534"/>
      <c r="J8" s="3535"/>
      <c r="K8" s="3632"/>
    </row>
    <row r="9" spans="1:12" ht="22.5" customHeight="1" x14ac:dyDescent="0.15">
      <c r="B9" s="122"/>
      <c r="C9" s="3630" t="s">
        <v>49</v>
      </c>
      <c r="D9" s="3631"/>
      <c r="E9" s="3534"/>
      <c r="F9" s="3535"/>
      <c r="G9" s="3535"/>
      <c r="H9" s="3535"/>
      <c r="I9" s="3535"/>
      <c r="J9" s="3535"/>
      <c r="K9" s="3632"/>
    </row>
    <row r="10" spans="1:12" ht="22.5" customHeight="1" x14ac:dyDescent="0.15">
      <c r="B10" s="122"/>
      <c r="C10" s="3633" t="s">
        <v>466</v>
      </c>
      <c r="D10" s="3634"/>
      <c r="E10" s="3534"/>
      <c r="F10" s="3535"/>
      <c r="G10" s="3535"/>
      <c r="H10" s="3535"/>
      <c r="I10" s="3535"/>
      <c r="J10" s="3535"/>
      <c r="K10" s="3632"/>
    </row>
    <row r="11" spans="1:12" ht="30" customHeight="1" x14ac:dyDescent="0.15">
      <c r="B11" s="22"/>
      <c r="C11" s="3639" t="s">
        <v>467</v>
      </c>
      <c r="D11" s="3639"/>
      <c r="E11" s="3639"/>
      <c r="F11" s="3639"/>
      <c r="G11" s="3639"/>
      <c r="H11" s="3639"/>
      <c r="I11" s="3639"/>
      <c r="J11" s="3639"/>
      <c r="K11" s="3639"/>
      <c r="L11" s="3639"/>
    </row>
    <row r="12" spans="1:12" ht="4.5" customHeight="1" x14ac:dyDescent="0.15">
      <c r="B12" s="22"/>
      <c r="D12" s="191"/>
      <c r="E12" s="191"/>
      <c r="F12" s="191"/>
      <c r="G12" s="191"/>
      <c r="H12" s="191"/>
      <c r="I12" s="191"/>
      <c r="J12" s="191"/>
      <c r="K12" s="191"/>
    </row>
    <row r="13" spans="1:12" ht="21" customHeight="1" x14ac:dyDescent="0.15">
      <c r="B13" s="192" t="s">
        <v>468</v>
      </c>
    </row>
    <row r="14" spans="1:12" ht="22.5" customHeight="1" x14ac:dyDescent="0.15">
      <c r="C14" s="3640" t="s">
        <v>469</v>
      </c>
      <c r="D14" s="3636"/>
      <c r="E14" s="3534"/>
      <c r="F14" s="3535"/>
      <c r="G14" s="3535"/>
      <c r="H14" s="3535"/>
      <c r="I14" s="3535"/>
      <c r="J14" s="3535"/>
      <c r="K14" s="3632"/>
    </row>
    <row r="15" spans="1:12" ht="37.5" customHeight="1" x14ac:dyDescent="0.15">
      <c r="C15" s="3635" t="s">
        <v>470</v>
      </c>
      <c r="D15" s="3636"/>
      <c r="E15" s="3534"/>
      <c r="F15" s="3535"/>
      <c r="G15" s="3535"/>
      <c r="H15" s="3535"/>
      <c r="I15" s="3535"/>
      <c r="J15" s="3535"/>
      <c r="K15" s="3632"/>
    </row>
    <row r="16" spans="1:12" ht="71.25" customHeight="1" x14ac:dyDescent="0.15">
      <c r="C16" s="3641" t="s">
        <v>471</v>
      </c>
      <c r="D16" s="3642"/>
      <c r="E16" s="3643" t="s">
        <v>472</v>
      </c>
      <c r="F16" s="3644"/>
      <c r="G16" s="3644"/>
      <c r="H16" s="3644"/>
      <c r="I16" s="3644"/>
      <c r="J16" s="3644"/>
      <c r="K16" s="3645"/>
    </row>
    <row r="17" spans="2:11" ht="7.5" customHeight="1" x14ac:dyDescent="0.15">
      <c r="B17" s="22"/>
      <c r="D17" s="191"/>
      <c r="E17" s="191"/>
      <c r="F17" s="191"/>
      <c r="G17" s="191"/>
      <c r="H17" s="191"/>
      <c r="I17" s="191"/>
      <c r="J17" s="191"/>
      <c r="K17" s="191"/>
    </row>
    <row r="18" spans="2:11" ht="21" customHeight="1" x14ac:dyDescent="0.15">
      <c r="B18" s="192" t="s">
        <v>473</v>
      </c>
      <c r="C18" s="193"/>
      <c r="D18" s="194"/>
      <c r="E18" s="194"/>
      <c r="F18" s="194"/>
      <c r="G18" s="191"/>
      <c r="H18" s="191"/>
      <c r="I18" s="191"/>
      <c r="J18" s="191"/>
      <c r="K18" s="191"/>
    </row>
    <row r="19" spans="2:11" ht="21" customHeight="1" x14ac:dyDescent="0.15">
      <c r="B19" s="192"/>
      <c r="C19" s="3630" t="s">
        <v>474</v>
      </c>
      <c r="D19" s="3646"/>
      <c r="E19" s="3631"/>
      <c r="F19" s="3630" t="s">
        <v>475</v>
      </c>
      <c r="G19" s="3631"/>
      <c r="H19" s="3630" t="s">
        <v>476</v>
      </c>
      <c r="I19" s="3631"/>
      <c r="J19" s="3648" t="s">
        <v>477</v>
      </c>
      <c r="K19" s="3649"/>
    </row>
    <row r="20" spans="2:11" ht="11.25" customHeight="1" x14ac:dyDescent="0.15">
      <c r="B20" s="22"/>
      <c r="C20" s="3637"/>
      <c r="D20" s="3647"/>
      <c r="E20" s="3638"/>
      <c r="F20" s="3652" t="s">
        <v>478</v>
      </c>
      <c r="G20" s="3653"/>
      <c r="H20" s="3652" t="s">
        <v>478</v>
      </c>
      <c r="I20" s="3653"/>
      <c r="J20" s="3650"/>
      <c r="K20" s="3651"/>
    </row>
    <row r="21" spans="2:11" ht="22.5" customHeight="1" x14ac:dyDescent="0.15">
      <c r="B21" s="22"/>
      <c r="C21" s="3640" t="s">
        <v>479</v>
      </c>
      <c r="D21" s="3654"/>
      <c r="E21" s="3636"/>
      <c r="F21" s="1301"/>
      <c r="G21" s="3655"/>
      <c r="H21" s="1301"/>
      <c r="I21" s="3655"/>
      <c r="J21" s="1301"/>
      <c r="K21" s="3655"/>
    </row>
    <row r="22" spans="2:11" ht="22.5" customHeight="1" x14ac:dyDescent="0.15">
      <c r="B22" s="22"/>
      <c r="C22" s="3640" t="s">
        <v>480</v>
      </c>
      <c r="D22" s="3654"/>
      <c r="E22" s="3636"/>
      <c r="F22" s="3534"/>
      <c r="G22" s="3632"/>
      <c r="H22" s="3534"/>
      <c r="I22" s="3632"/>
      <c r="J22" s="3534"/>
      <c r="K22" s="3632"/>
    </row>
    <row r="23" spans="2:11" ht="22.5" customHeight="1" x14ac:dyDescent="0.15">
      <c r="B23" s="22"/>
      <c r="C23" s="3656" t="s">
        <v>481</v>
      </c>
      <c r="D23" s="3657"/>
      <c r="E23" s="3657"/>
      <c r="F23" s="3658" t="s">
        <v>482</v>
      </c>
      <c r="G23" s="3658"/>
      <c r="H23" s="3658"/>
      <c r="I23" s="3658"/>
      <c r="J23" s="3658"/>
      <c r="K23" s="3658"/>
    </row>
    <row r="24" spans="2:11" ht="27" customHeight="1" x14ac:dyDescent="0.15">
      <c r="B24" s="22"/>
      <c r="C24" s="3659" t="s">
        <v>483</v>
      </c>
      <c r="D24" s="3660"/>
      <c r="E24" s="3660"/>
      <c r="F24" s="3660"/>
      <c r="G24" s="3660"/>
      <c r="H24" s="3660"/>
      <c r="I24" s="3660"/>
      <c r="J24" s="3660"/>
      <c r="K24" s="3660"/>
    </row>
    <row r="25" spans="2:11" ht="38.25" customHeight="1" x14ac:dyDescent="0.15">
      <c r="B25" s="22"/>
      <c r="C25" s="3661" t="s">
        <v>514</v>
      </c>
      <c r="D25" s="3662"/>
      <c r="E25" s="3662"/>
      <c r="F25" s="3662"/>
      <c r="G25" s="3662"/>
      <c r="H25" s="3662"/>
      <c r="I25" s="3662"/>
      <c r="J25" s="3662"/>
      <c r="K25" s="3662"/>
    </row>
    <row r="26" spans="2:11" ht="4.5" customHeight="1" x14ac:dyDescent="0.15">
      <c r="B26" s="22"/>
      <c r="F26" s="191"/>
      <c r="G26" s="191"/>
      <c r="H26" s="191"/>
      <c r="I26" s="191"/>
      <c r="J26" s="191"/>
    </row>
    <row r="27" spans="2:11" ht="21.75" customHeight="1" x14ac:dyDescent="0.15">
      <c r="B27" s="192" t="s">
        <v>484</v>
      </c>
      <c r="C27" s="193"/>
      <c r="D27" s="194"/>
      <c r="E27" s="194"/>
      <c r="F27" s="194"/>
      <c r="G27" s="194"/>
      <c r="H27" s="194"/>
      <c r="I27" s="194"/>
      <c r="J27" s="194"/>
      <c r="K27" s="194"/>
    </row>
    <row r="28" spans="2:11" ht="21" customHeight="1" x14ac:dyDescent="0.15">
      <c r="B28" s="122"/>
      <c r="C28" s="3630" t="s">
        <v>474</v>
      </c>
      <c r="D28" s="3646"/>
      <c r="E28" s="3631"/>
      <c r="F28" s="3630" t="s">
        <v>485</v>
      </c>
      <c r="G28" s="3631"/>
      <c r="H28" s="3630" t="s">
        <v>486</v>
      </c>
      <c r="I28" s="3631"/>
      <c r="J28" s="3648" t="s">
        <v>487</v>
      </c>
      <c r="K28" s="3649"/>
    </row>
    <row r="29" spans="2:11" ht="11.25" customHeight="1" x14ac:dyDescent="0.15">
      <c r="B29" s="122"/>
      <c r="C29" s="3637"/>
      <c r="D29" s="3647"/>
      <c r="E29" s="3638"/>
      <c r="F29" s="3652" t="s">
        <v>478</v>
      </c>
      <c r="G29" s="3653"/>
      <c r="H29" s="3652" t="s">
        <v>478</v>
      </c>
      <c r="I29" s="3653"/>
      <c r="J29" s="3650"/>
      <c r="K29" s="3651"/>
    </row>
    <row r="30" spans="2:11" ht="22.5" customHeight="1" x14ac:dyDescent="0.15">
      <c r="B30" s="195"/>
      <c r="C30" s="3640" t="s">
        <v>488</v>
      </c>
      <c r="D30" s="3654"/>
      <c r="E30" s="3636"/>
      <c r="F30" s="3534"/>
      <c r="G30" s="3632"/>
      <c r="H30" s="3534"/>
      <c r="I30" s="3632"/>
      <c r="J30" s="3534"/>
      <c r="K30" s="3632"/>
    </row>
    <row r="31" spans="2:11" ht="22.5" customHeight="1" x14ac:dyDescent="0.15">
      <c r="B31" s="195"/>
      <c r="C31" s="3663" t="s">
        <v>489</v>
      </c>
      <c r="D31" s="3664"/>
      <c r="E31" s="3665"/>
      <c r="F31" s="3666"/>
      <c r="G31" s="3667"/>
      <c r="H31" s="3534"/>
      <c r="I31" s="3632"/>
      <c r="J31" s="3534"/>
      <c r="K31" s="3632"/>
    </row>
    <row r="32" spans="2:11" ht="22.5" customHeight="1" x14ac:dyDescent="0.15">
      <c r="B32" s="195"/>
      <c r="C32" s="3668" t="s">
        <v>490</v>
      </c>
      <c r="D32" s="3664"/>
      <c r="E32" s="3665"/>
      <c r="F32" s="3534"/>
      <c r="G32" s="3632"/>
      <c r="H32" s="3534"/>
      <c r="I32" s="3632"/>
      <c r="J32" s="3534"/>
      <c r="K32" s="3632"/>
    </row>
    <row r="33" spans="2:11" ht="22.5" customHeight="1" x14ac:dyDescent="0.15">
      <c r="B33" s="122"/>
      <c r="C33" s="3663" t="s">
        <v>491</v>
      </c>
      <c r="D33" s="3664"/>
      <c r="E33" s="3665"/>
      <c r="F33" s="3597"/>
      <c r="G33" s="3669"/>
      <c r="H33" s="3597"/>
      <c r="I33" s="3669"/>
      <c r="J33" s="3534"/>
      <c r="K33" s="3632"/>
    </row>
    <row r="34" spans="2:11" ht="22.5" customHeight="1" x14ac:dyDescent="0.15">
      <c r="B34" s="122"/>
      <c r="C34" s="3670" t="s">
        <v>492</v>
      </c>
      <c r="D34" s="3671"/>
      <c r="E34" s="3672"/>
      <c r="F34" s="3597"/>
      <c r="G34" s="3669"/>
      <c r="H34" s="3597"/>
      <c r="I34" s="3669"/>
      <c r="J34" s="3534"/>
      <c r="K34" s="3632"/>
    </row>
    <row r="35" spans="2:11" ht="22.5" customHeight="1" x14ac:dyDescent="0.15">
      <c r="B35" s="122"/>
      <c r="C35" s="196" t="s">
        <v>493</v>
      </c>
      <c r="D35" s="197"/>
      <c r="E35" s="198"/>
      <c r="F35" s="3534"/>
      <c r="G35" s="3632"/>
      <c r="H35" s="3534"/>
      <c r="I35" s="3632"/>
      <c r="J35" s="3534"/>
      <c r="K35" s="3632"/>
    </row>
    <row r="36" spans="2:11" ht="22.5" customHeight="1" x14ac:dyDescent="0.15">
      <c r="B36" s="122"/>
      <c r="C36" s="3673" t="s">
        <v>494</v>
      </c>
      <c r="D36" s="3674"/>
      <c r="E36" s="3675"/>
      <c r="F36" s="3534"/>
      <c r="G36" s="3632"/>
      <c r="H36" s="3534"/>
      <c r="I36" s="3632"/>
      <c r="J36" s="3534"/>
      <c r="K36" s="3632"/>
    </row>
    <row r="37" spans="2:11" ht="18" customHeight="1" x14ac:dyDescent="0.15">
      <c r="C37" s="1" t="s">
        <v>495</v>
      </c>
      <c r="D37" s="1"/>
      <c r="E37" s="1"/>
      <c r="F37" s="1"/>
      <c r="G37" s="1"/>
      <c r="H37" s="1"/>
      <c r="I37" s="1"/>
      <c r="J37" s="1"/>
    </row>
    <row r="38" spans="2:11" ht="11.25" customHeight="1" x14ac:dyDescent="0.15">
      <c r="C38" s="1"/>
      <c r="D38" s="1"/>
      <c r="E38" s="1"/>
      <c r="F38" s="1"/>
      <c r="G38" s="1"/>
      <c r="H38" s="1"/>
      <c r="I38" s="1"/>
      <c r="J38" s="1"/>
    </row>
    <row r="39" spans="2:11" ht="18" customHeight="1" x14ac:dyDescent="0.15">
      <c r="C39" s="2" t="s">
        <v>496</v>
      </c>
      <c r="D39" s="1"/>
      <c r="E39" s="1"/>
      <c r="F39" s="1"/>
      <c r="G39" s="1"/>
      <c r="H39" s="1"/>
      <c r="I39" s="1"/>
      <c r="J39" s="1"/>
    </row>
    <row r="40" spans="2:11" ht="18" customHeight="1" x14ac:dyDescent="0.15">
      <c r="C40" s="2" t="s">
        <v>497</v>
      </c>
      <c r="D40" s="1"/>
      <c r="E40" s="1"/>
      <c r="F40" s="1"/>
      <c r="G40" s="1"/>
      <c r="H40" s="1"/>
      <c r="I40" s="1"/>
      <c r="J40" s="1"/>
    </row>
    <row r="41" spans="2:11" ht="18" customHeight="1" x14ac:dyDescent="0.15">
      <c r="C41" s="2" t="s">
        <v>498</v>
      </c>
      <c r="D41" s="1"/>
      <c r="E41" s="1"/>
      <c r="F41" s="1"/>
      <c r="G41" s="1"/>
      <c r="H41" s="1"/>
      <c r="I41" s="1"/>
      <c r="J41" s="1"/>
    </row>
    <row r="42" spans="2:11" ht="7.5" customHeight="1" x14ac:dyDescent="0.15"/>
    <row r="43" spans="2:11" ht="22.5" customHeight="1" x14ac:dyDescent="0.15">
      <c r="H43" s="3676" t="s">
        <v>520</v>
      </c>
      <c r="I43" s="3676"/>
      <c r="J43" s="3676"/>
      <c r="K43" s="3676"/>
    </row>
    <row r="44" spans="2:11" ht="22.5" customHeight="1" x14ac:dyDescent="0.15">
      <c r="G44" s="2" t="s">
        <v>499</v>
      </c>
    </row>
    <row r="45" spans="2:11" ht="22.5" customHeight="1" x14ac:dyDescent="0.15">
      <c r="G45" s="2" t="s">
        <v>500</v>
      </c>
    </row>
    <row r="46" spans="2:11" ht="22.5" customHeight="1" x14ac:dyDescent="0.15">
      <c r="G46" s="2" t="s">
        <v>501</v>
      </c>
      <c r="K46" s="199"/>
    </row>
    <row r="47" spans="2:11" ht="7.5" customHeight="1" x14ac:dyDescent="0.15">
      <c r="K47" s="199"/>
    </row>
    <row r="48" spans="2:11" ht="30" customHeight="1" x14ac:dyDescent="0.15">
      <c r="C48" s="2" t="s">
        <v>502</v>
      </c>
    </row>
  </sheetData>
  <mergeCells count="73">
    <mergeCell ref="C36:E36"/>
    <mergeCell ref="F36:G36"/>
    <mergeCell ref="H36:I36"/>
    <mergeCell ref="J36:K36"/>
    <mergeCell ref="H43:K43"/>
    <mergeCell ref="C34:E34"/>
    <mergeCell ref="F34:G34"/>
    <mergeCell ref="H34:I34"/>
    <mergeCell ref="J34:K34"/>
    <mergeCell ref="F35:G35"/>
    <mergeCell ref="H35:I35"/>
    <mergeCell ref="J35:K35"/>
    <mergeCell ref="C32:E32"/>
    <mergeCell ref="F32:G32"/>
    <mergeCell ref="H32:I32"/>
    <mergeCell ref="J32:K32"/>
    <mergeCell ref="C33:E33"/>
    <mergeCell ref="F33:G33"/>
    <mergeCell ref="H33:I33"/>
    <mergeCell ref="J33:K33"/>
    <mergeCell ref="C30:E30"/>
    <mergeCell ref="F30:G30"/>
    <mergeCell ref="H30:I30"/>
    <mergeCell ref="J30:K30"/>
    <mergeCell ref="C31:E31"/>
    <mergeCell ref="F31:G31"/>
    <mergeCell ref="H31:I31"/>
    <mergeCell ref="J31:K31"/>
    <mergeCell ref="C23:E23"/>
    <mergeCell ref="F23:K23"/>
    <mergeCell ref="C24:K24"/>
    <mergeCell ref="C25:K25"/>
    <mergeCell ref="C28:E29"/>
    <mergeCell ref="F28:G28"/>
    <mergeCell ref="H28:I28"/>
    <mergeCell ref="J28:K29"/>
    <mergeCell ref="F29:G29"/>
    <mergeCell ref="H29:I29"/>
    <mergeCell ref="C21:E21"/>
    <mergeCell ref="F21:G21"/>
    <mergeCell ref="H21:I21"/>
    <mergeCell ref="J21:K21"/>
    <mergeCell ref="C22:E22"/>
    <mergeCell ref="F22:G22"/>
    <mergeCell ref="H22:I22"/>
    <mergeCell ref="J22:K22"/>
    <mergeCell ref="C16:D16"/>
    <mergeCell ref="E16:K16"/>
    <mergeCell ref="C19:E20"/>
    <mergeCell ref="F19:G19"/>
    <mergeCell ref="H19:I19"/>
    <mergeCell ref="J19:K20"/>
    <mergeCell ref="F20:G20"/>
    <mergeCell ref="H20:I20"/>
    <mergeCell ref="C15:D15"/>
    <mergeCell ref="E15:K15"/>
    <mergeCell ref="C8:D8"/>
    <mergeCell ref="E8:F8"/>
    <mergeCell ref="G8:H8"/>
    <mergeCell ref="I8:K8"/>
    <mergeCell ref="C9:D9"/>
    <mergeCell ref="E9:K9"/>
    <mergeCell ref="C10:D10"/>
    <mergeCell ref="E10:K10"/>
    <mergeCell ref="C11:L11"/>
    <mergeCell ref="C14:D14"/>
    <mergeCell ref="E14:K14"/>
    <mergeCell ref="A1:L1"/>
    <mergeCell ref="A2:L3"/>
    <mergeCell ref="C6:D6"/>
    <mergeCell ref="E6:K6"/>
    <mergeCell ref="C7:D7"/>
    <mergeCell ref="E7:K7"/>
  </mergeCells>
  <phoneticPr fontId="9"/>
  <printOptions horizontalCentered="1" vertic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0">
    <tabColor theme="6" tint="0.59999389629810485"/>
  </sheetPr>
  <dimension ref="A1:K54"/>
  <sheetViews>
    <sheetView view="pageBreakPreview" zoomScale="75" zoomScaleNormal="75" workbookViewId="0"/>
  </sheetViews>
  <sheetFormatPr defaultColWidth="9" defaultRowHeight="15.75" customHeight="1" x14ac:dyDescent="0.15"/>
  <cols>
    <col min="1" max="1" width="3.625" style="22" customWidth="1"/>
    <col min="2" max="3" width="9" style="22"/>
    <col min="4" max="4" width="11.75" style="22" customWidth="1"/>
    <col min="5" max="5" width="11.625" style="22" customWidth="1"/>
    <col min="6" max="7" width="9" style="22"/>
    <col min="8" max="8" width="12" style="22" customWidth="1"/>
    <col min="9" max="9" width="22.625" style="22" customWidth="1"/>
    <col min="10" max="10" width="7.5" style="22" customWidth="1"/>
    <col min="11" max="16384" width="9" style="22"/>
  </cols>
  <sheetData>
    <row r="1" spans="1:11" ht="15.75" customHeight="1" x14ac:dyDescent="0.15">
      <c r="A1" s="199"/>
      <c r="B1" s="199"/>
      <c r="C1" s="199"/>
      <c r="D1" s="199"/>
      <c r="E1" s="199"/>
      <c r="F1" s="199"/>
      <c r="G1" s="199"/>
      <c r="H1" s="199"/>
      <c r="I1" s="199"/>
    </row>
    <row r="2" spans="1:11" ht="15.75" customHeight="1" x14ac:dyDescent="0.15">
      <c r="A2" s="3678" t="s">
        <v>511</v>
      </c>
      <c r="B2" s="3678"/>
      <c r="C2" s="3678"/>
      <c r="D2" s="3678"/>
      <c r="E2" s="3678"/>
      <c r="F2" s="3678"/>
      <c r="G2" s="3678"/>
      <c r="H2" s="3678"/>
      <c r="I2" s="3678"/>
      <c r="J2" s="2"/>
    </row>
    <row r="3" spans="1:11" ht="15.75" customHeight="1" x14ac:dyDescent="0.15">
      <c r="A3" s="191"/>
      <c r="B3" s="191"/>
      <c r="C3" s="191"/>
      <c r="D3" s="191"/>
      <c r="E3" s="191"/>
      <c r="F3" s="191"/>
      <c r="G3" s="191"/>
      <c r="H3" s="191"/>
      <c r="I3" s="191"/>
      <c r="J3" s="190"/>
      <c r="K3" s="190"/>
    </row>
    <row r="4" spans="1:11" ht="15.75" customHeight="1" x14ac:dyDescent="0.15">
      <c r="A4" s="192" t="s">
        <v>464</v>
      </c>
      <c r="B4" s="2"/>
      <c r="C4" s="2"/>
      <c r="D4" s="2"/>
      <c r="E4" s="2"/>
      <c r="F4" s="2"/>
      <c r="G4" s="2"/>
      <c r="H4" s="2"/>
      <c r="I4" s="2"/>
      <c r="J4" s="2"/>
      <c r="K4" s="2"/>
    </row>
    <row r="5" spans="1:11" ht="15.75" customHeight="1" x14ac:dyDescent="0.15">
      <c r="A5" s="122"/>
      <c r="B5" s="3630" t="s">
        <v>343</v>
      </c>
      <c r="C5" s="3631"/>
      <c r="D5" s="3534"/>
      <c r="E5" s="3535"/>
      <c r="F5" s="3535"/>
      <c r="G5" s="3535"/>
      <c r="H5" s="3535"/>
      <c r="I5" s="3632"/>
      <c r="J5" s="2"/>
      <c r="K5" s="2"/>
    </row>
    <row r="6" spans="1:11" ht="15.75" customHeight="1" x14ac:dyDescent="0.15">
      <c r="A6" s="122"/>
      <c r="B6" s="3633" t="s">
        <v>465</v>
      </c>
      <c r="C6" s="3634"/>
      <c r="D6" s="3534"/>
      <c r="E6" s="3535"/>
      <c r="F6" s="3535"/>
      <c r="G6" s="3535"/>
      <c r="H6" s="3535"/>
      <c r="I6" s="3632"/>
      <c r="J6" s="2"/>
      <c r="K6" s="2"/>
    </row>
    <row r="7" spans="1:11" ht="15.75" customHeight="1" x14ac:dyDescent="0.15">
      <c r="A7" s="122"/>
      <c r="B7" s="3633" t="s">
        <v>2</v>
      </c>
      <c r="C7" s="3634"/>
      <c r="D7" s="3534"/>
      <c r="E7" s="3632"/>
      <c r="F7" s="3637" t="s">
        <v>4</v>
      </c>
      <c r="G7" s="3638"/>
      <c r="H7" s="3534"/>
      <c r="I7" s="3632"/>
      <c r="J7" s="2"/>
      <c r="K7" s="2"/>
    </row>
    <row r="8" spans="1:11" ht="15.75" customHeight="1" x14ac:dyDescent="0.15">
      <c r="A8" s="122"/>
      <c r="B8" s="3630" t="s">
        <v>49</v>
      </c>
      <c r="C8" s="3631"/>
      <c r="D8" s="3534"/>
      <c r="E8" s="3535"/>
      <c r="F8" s="3535"/>
      <c r="G8" s="3535"/>
      <c r="H8" s="3535"/>
      <c r="I8" s="3632"/>
      <c r="J8" s="2"/>
      <c r="K8" s="2"/>
    </row>
    <row r="9" spans="1:11" ht="15.75" customHeight="1" x14ac:dyDescent="0.15">
      <c r="A9" s="122"/>
      <c r="B9" s="3633" t="s">
        <v>466</v>
      </c>
      <c r="C9" s="3634"/>
      <c r="D9" s="3534"/>
      <c r="E9" s="3535"/>
      <c r="F9" s="3535"/>
      <c r="G9" s="3535"/>
      <c r="H9" s="3535"/>
      <c r="I9" s="3632"/>
      <c r="J9" s="2"/>
      <c r="K9" s="2"/>
    </row>
    <row r="10" spans="1:11" ht="21" customHeight="1" x14ac:dyDescent="0.15">
      <c r="B10" s="3679" t="s">
        <v>467</v>
      </c>
      <c r="C10" s="3679"/>
      <c r="D10" s="3679"/>
      <c r="E10" s="3679"/>
      <c r="F10" s="3679"/>
      <c r="G10" s="3679"/>
      <c r="H10" s="3679"/>
      <c r="I10" s="3679"/>
      <c r="J10" s="2"/>
      <c r="K10" s="2"/>
    </row>
    <row r="11" spans="1:11" ht="24.75" customHeight="1" x14ac:dyDescent="0.15">
      <c r="B11" s="3639"/>
      <c r="C11" s="3639"/>
      <c r="D11" s="3639"/>
      <c r="E11" s="3639"/>
      <c r="F11" s="3639"/>
      <c r="G11" s="3639"/>
      <c r="H11" s="3639"/>
      <c r="I11" s="3639"/>
      <c r="J11" s="200"/>
      <c r="K11" s="200"/>
    </row>
    <row r="12" spans="1:11" ht="15.75" customHeight="1" x14ac:dyDescent="0.15">
      <c r="B12" s="2"/>
      <c r="C12" s="191"/>
      <c r="D12" s="191"/>
      <c r="E12" s="191"/>
      <c r="F12" s="191"/>
      <c r="G12" s="191"/>
      <c r="H12" s="191"/>
      <c r="I12" s="191"/>
      <c r="J12" s="201"/>
      <c r="K12" s="201"/>
    </row>
    <row r="13" spans="1:11" ht="15.75" customHeight="1" x14ac:dyDescent="0.15">
      <c r="A13" s="192" t="s">
        <v>468</v>
      </c>
      <c r="B13" s="2"/>
      <c r="C13" s="2"/>
      <c r="D13" s="2"/>
      <c r="E13" s="2"/>
      <c r="F13" s="2"/>
      <c r="G13" s="2"/>
      <c r="H13" s="2"/>
      <c r="I13" s="2"/>
      <c r="J13" s="2"/>
      <c r="K13" s="2"/>
    </row>
    <row r="14" spans="1:11" ht="15.75" customHeight="1" x14ac:dyDescent="0.15">
      <c r="A14" s="2"/>
      <c r="B14" s="3642" t="s">
        <v>469</v>
      </c>
      <c r="C14" s="3642"/>
      <c r="D14" s="3677"/>
      <c r="E14" s="3677"/>
      <c r="F14" s="3677"/>
      <c r="G14" s="3677"/>
      <c r="H14" s="3677"/>
      <c r="I14" s="3677"/>
      <c r="J14" s="2"/>
      <c r="K14" s="2"/>
    </row>
    <row r="15" spans="1:11" ht="15.75" customHeight="1" x14ac:dyDescent="0.15">
      <c r="A15" s="2"/>
      <c r="B15" s="3680" t="s">
        <v>470</v>
      </c>
      <c r="C15" s="3680"/>
      <c r="D15" s="3597"/>
      <c r="E15" s="3591"/>
      <c r="F15" s="3591"/>
      <c r="G15" s="3591"/>
      <c r="H15" s="3591"/>
      <c r="I15" s="3669"/>
      <c r="J15" s="2"/>
      <c r="K15" s="2"/>
    </row>
    <row r="16" spans="1:11" ht="15.75" customHeight="1" x14ac:dyDescent="0.15">
      <c r="A16" s="2"/>
      <c r="B16" s="3680"/>
      <c r="C16" s="3680"/>
      <c r="D16" s="3528"/>
      <c r="E16" s="3529"/>
      <c r="F16" s="3529"/>
      <c r="G16" s="3529"/>
      <c r="H16" s="3529"/>
      <c r="I16" s="3681"/>
      <c r="J16" s="2"/>
      <c r="K16" s="2"/>
    </row>
    <row r="17" spans="1:11" ht="18" customHeight="1" x14ac:dyDescent="0.15">
      <c r="A17" s="2"/>
      <c r="B17" s="3682" t="s">
        <v>471</v>
      </c>
      <c r="C17" s="3683"/>
      <c r="D17" s="3688" t="s">
        <v>472</v>
      </c>
      <c r="E17" s="3688"/>
      <c r="F17" s="3688"/>
      <c r="G17" s="3688"/>
      <c r="H17" s="3688"/>
      <c r="I17" s="3688"/>
      <c r="J17" s="2"/>
      <c r="K17" s="2"/>
    </row>
    <row r="18" spans="1:11" ht="18" customHeight="1" x14ac:dyDescent="0.15">
      <c r="A18" s="2"/>
      <c r="B18" s="3684"/>
      <c r="C18" s="3685"/>
      <c r="D18" s="3688"/>
      <c r="E18" s="3688"/>
      <c r="F18" s="3688"/>
      <c r="G18" s="3688"/>
      <c r="H18" s="3688"/>
      <c r="I18" s="3688"/>
      <c r="J18" s="2"/>
      <c r="K18" s="2"/>
    </row>
    <row r="19" spans="1:11" ht="18" customHeight="1" x14ac:dyDescent="0.15">
      <c r="A19" s="2"/>
      <c r="B19" s="3684"/>
      <c r="C19" s="3685"/>
      <c r="D19" s="3688"/>
      <c r="E19" s="3688"/>
      <c r="F19" s="3688"/>
      <c r="G19" s="3688"/>
      <c r="H19" s="3688"/>
      <c r="I19" s="3688"/>
      <c r="J19" s="2"/>
      <c r="K19" s="2"/>
    </row>
    <row r="20" spans="1:11" ht="18" customHeight="1" x14ac:dyDescent="0.15">
      <c r="A20" s="2"/>
      <c r="B20" s="3686"/>
      <c r="C20" s="3687"/>
      <c r="D20" s="3688"/>
      <c r="E20" s="3688"/>
      <c r="F20" s="3688"/>
      <c r="G20" s="3688"/>
      <c r="H20" s="3688"/>
      <c r="I20" s="3688"/>
      <c r="J20" s="2"/>
      <c r="K20" s="2"/>
    </row>
    <row r="21" spans="1:11" ht="15.75" customHeight="1" x14ac:dyDescent="0.15">
      <c r="B21" s="2"/>
      <c r="C21" s="191"/>
      <c r="D21" s="191"/>
      <c r="E21" s="191"/>
      <c r="F21" s="191"/>
      <c r="G21" s="191"/>
      <c r="H21" s="191"/>
      <c r="I21" s="191"/>
      <c r="J21" s="2"/>
      <c r="K21" s="2"/>
    </row>
    <row r="22" spans="1:11" ht="15.75" customHeight="1" x14ac:dyDescent="0.15">
      <c r="A22" s="192" t="s">
        <v>473</v>
      </c>
      <c r="B22" s="193"/>
      <c r="C22" s="194"/>
      <c r="D22" s="194"/>
      <c r="E22" s="194"/>
      <c r="F22" s="191"/>
      <c r="G22" s="191"/>
      <c r="H22" s="191"/>
      <c r="I22" s="191"/>
    </row>
    <row r="23" spans="1:11" ht="15.75" customHeight="1" x14ac:dyDescent="0.15">
      <c r="A23" s="192"/>
      <c r="B23" s="3630" t="s">
        <v>474</v>
      </c>
      <c r="C23" s="3646"/>
      <c r="D23" s="3631"/>
      <c r="E23" s="3630" t="s">
        <v>475</v>
      </c>
      <c r="F23" s="3631"/>
      <c r="G23" s="3630" t="s">
        <v>476</v>
      </c>
      <c r="H23" s="3631"/>
      <c r="I23" s="202" t="s">
        <v>503</v>
      </c>
    </row>
    <row r="24" spans="1:11" ht="15.75" customHeight="1" x14ac:dyDescent="0.15">
      <c r="B24" s="3637"/>
      <c r="C24" s="3647"/>
      <c r="D24" s="3638"/>
      <c r="E24" s="3652" t="s">
        <v>478</v>
      </c>
      <c r="F24" s="3653"/>
      <c r="G24" s="3652" t="s">
        <v>478</v>
      </c>
      <c r="H24" s="3653"/>
      <c r="I24" s="203" t="s">
        <v>504</v>
      </c>
    </row>
    <row r="25" spans="1:11" ht="18.75" customHeight="1" x14ac:dyDescent="0.15">
      <c r="B25" s="3640" t="s">
        <v>479</v>
      </c>
      <c r="C25" s="3654"/>
      <c r="D25" s="3636"/>
      <c r="E25" s="1301"/>
      <c r="F25" s="3655"/>
      <c r="G25" s="1301"/>
      <c r="H25" s="3655"/>
      <c r="I25" s="204"/>
    </row>
    <row r="26" spans="1:11" ht="18.75" customHeight="1" x14ac:dyDescent="0.15">
      <c r="B26" s="3640" t="s">
        <v>480</v>
      </c>
      <c r="C26" s="3654"/>
      <c r="D26" s="3636"/>
      <c r="E26" s="3534"/>
      <c r="F26" s="3632"/>
      <c r="G26" s="3534"/>
      <c r="H26" s="3632"/>
      <c r="I26" s="205"/>
    </row>
    <row r="27" spans="1:11" ht="18.75" customHeight="1" x14ac:dyDescent="0.15">
      <c r="B27" s="3656" t="s">
        <v>481</v>
      </c>
      <c r="C27" s="3657"/>
      <c r="D27" s="3657"/>
      <c r="E27" s="3658" t="s">
        <v>482</v>
      </c>
      <c r="F27" s="3658"/>
      <c r="G27" s="3658"/>
      <c r="H27" s="3658"/>
      <c r="I27" s="3658"/>
    </row>
    <row r="28" spans="1:11" ht="19.5" customHeight="1" x14ac:dyDescent="0.15">
      <c r="B28" s="3689" t="s">
        <v>483</v>
      </c>
      <c r="C28" s="3689"/>
      <c r="D28" s="3689"/>
      <c r="E28" s="3689"/>
      <c r="F28" s="3689"/>
      <c r="G28" s="3689"/>
      <c r="H28" s="3689"/>
      <c r="I28" s="3689"/>
    </row>
    <row r="29" spans="1:11" ht="19.5" customHeight="1" x14ac:dyDescent="0.15">
      <c r="B29" s="3690"/>
      <c r="C29" s="3690"/>
      <c r="D29" s="3690"/>
      <c r="E29" s="3690"/>
      <c r="F29" s="3690"/>
      <c r="G29" s="3690"/>
      <c r="H29" s="3690"/>
      <c r="I29" s="3690"/>
    </row>
    <row r="30" spans="1:11" ht="19.5" customHeight="1" x14ac:dyDescent="0.15">
      <c r="B30" s="3690" t="s">
        <v>505</v>
      </c>
      <c r="C30" s="3690"/>
      <c r="D30" s="3690"/>
      <c r="E30" s="3690"/>
      <c r="F30" s="3690"/>
      <c r="G30" s="3690"/>
      <c r="H30" s="3690"/>
      <c r="I30" s="3690"/>
    </row>
    <row r="31" spans="1:11" ht="19.5" customHeight="1" x14ac:dyDescent="0.15">
      <c r="B31" s="3690"/>
      <c r="C31" s="3690"/>
      <c r="D31" s="3690"/>
      <c r="E31" s="3690"/>
      <c r="F31" s="3690"/>
      <c r="G31" s="3690"/>
      <c r="H31" s="3690"/>
      <c r="I31" s="3690"/>
    </row>
    <row r="32" spans="1:11" ht="15.75" customHeight="1" x14ac:dyDescent="0.15">
      <c r="B32" s="2"/>
      <c r="C32" s="2"/>
      <c r="D32" s="2"/>
      <c r="E32" s="191"/>
      <c r="F32" s="191"/>
      <c r="G32" s="191"/>
      <c r="H32" s="191"/>
      <c r="I32" s="2"/>
    </row>
    <row r="33" spans="1:9" ht="15.75" customHeight="1" x14ac:dyDescent="0.15">
      <c r="A33" s="192" t="s">
        <v>484</v>
      </c>
      <c r="B33" s="193"/>
      <c r="C33" s="194"/>
      <c r="D33" s="194"/>
      <c r="E33" s="194"/>
      <c r="F33" s="194"/>
      <c r="G33" s="194"/>
      <c r="H33" s="194"/>
      <c r="I33" s="194"/>
    </row>
    <row r="34" spans="1:9" ht="15.75" customHeight="1" x14ac:dyDescent="0.15">
      <c r="A34" s="122"/>
      <c r="B34" s="3630" t="s">
        <v>474</v>
      </c>
      <c r="C34" s="3646"/>
      <c r="D34" s="3631"/>
      <c r="E34" s="3630" t="s">
        <v>485</v>
      </c>
      <c r="F34" s="3631"/>
      <c r="G34" s="3630" t="s">
        <v>486</v>
      </c>
      <c r="H34" s="3631"/>
      <c r="I34" s="202" t="s">
        <v>506</v>
      </c>
    </row>
    <row r="35" spans="1:9" ht="15.75" customHeight="1" x14ac:dyDescent="0.15">
      <c r="A35" s="122"/>
      <c r="B35" s="3637"/>
      <c r="C35" s="3647"/>
      <c r="D35" s="3638"/>
      <c r="E35" s="3652" t="s">
        <v>478</v>
      </c>
      <c r="F35" s="3653"/>
      <c r="G35" s="3652" t="s">
        <v>478</v>
      </c>
      <c r="H35" s="3653"/>
      <c r="I35" s="203" t="s">
        <v>507</v>
      </c>
    </row>
    <row r="36" spans="1:9" ht="21" customHeight="1" x14ac:dyDescent="0.15">
      <c r="A36" s="195"/>
      <c r="B36" s="3640" t="s">
        <v>488</v>
      </c>
      <c r="C36" s="3654"/>
      <c r="D36" s="3636"/>
      <c r="E36" s="3534"/>
      <c r="F36" s="3632"/>
      <c r="G36" s="3534"/>
      <c r="H36" s="3632"/>
      <c r="I36" s="205"/>
    </row>
    <row r="37" spans="1:9" ht="21" customHeight="1" x14ac:dyDescent="0.15">
      <c r="A37" s="195"/>
      <c r="B37" s="3663" t="s">
        <v>489</v>
      </c>
      <c r="C37" s="3664"/>
      <c r="D37" s="3665"/>
      <c r="E37" s="3666"/>
      <c r="F37" s="3667"/>
      <c r="G37" s="3534"/>
      <c r="H37" s="3632"/>
      <c r="I37" s="205"/>
    </row>
    <row r="38" spans="1:9" ht="21" customHeight="1" x14ac:dyDescent="0.15">
      <c r="A38" s="195"/>
      <c r="B38" s="3668" t="s">
        <v>490</v>
      </c>
      <c r="C38" s="3664"/>
      <c r="D38" s="3665"/>
      <c r="E38" s="3534"/>
      <c r="F38" s="3632"/>
      <c r="G38" s="3534"/>
      <c r="H38" s="3632"/>
      <c r="I38" s="205"/>
    </row>
    <row r="39" spans="1:9" ht="21" customHeight="1" x14ac:dyDescent="0.15">
      <c r="A39" s="122"/>
      <c r="B39" s="3663" t="s">
        <v>491</v>
      </c>
      <c r="C39" s="3664"/>
      <c r="D39" s="3665"/>
      <c r="E39" s="3597"/>
      <c r="F39" s="3669"/>
      <c r="G39" s="3597"/>
      <c r="H39" s="3669"/>
      <c r="I39" s="206"/>
    </row>
    <row r="40" spans="1:9" ht="21" customHeight="1" x14ac:dyDescent="0.15">
      <c r="A40" s="122"/>
      <c r="B40" s="3670" t="s">
        <v>492</v>
      </c>
      <c r="C40" s="3671"/>
      <c r="D40" s="3672"/>
      <c r="E40" s="3597"/>
      <c r="F40" s="3669"/>
      <c r="G40" s="3597"/>
      <c r="H40" s="3669"/>
      <c r="I40" s="206"/>
    </row>
    <row r="41" spans="1:9" ht="21" customHeight="1" x14ac:dyDescent="0.15">
      <c r="A41" s="122"/>
      <c r="B41" s="196" t="s">
        <v>493</v>
      </c>
      <c r="C41" s="197"/>
      <c r="D41" s="198"/>
      <c r="E41" s="3534"/>
      <c r="F41" s="3632"/>
      <c r="G41" s="3534"/>
      <c r="H41" s="3632"/>
      <c r="I41" s="206"/>
    </row>
    <row r="42" spans="1:9" ht="21" customHeight="1" x14ac:dyDescent="0.15">
      <c r="A42" s="122"/>
      <c r="B42" s="3673" t="s">
        <v>494</v>
      </c>
      <c r="C42" s="3674"/>
      <c r="D42" s="3675"/>
      <c r="E42" s="3534"/>
      <c r="F42" s="3632"/>
      <c r="G42" s="3534"/>
      <c r="H42" s="3632"/>
      <c r="I42" s="206"/>
    </row>
    <row r="43" spans="1:9" ht="15.75" customHeight="1" x14ac:dyDescent="0.15">
      <c r="A43" s="2"/>
      <c r="B43" s="1" t="s">
        <v>495</v>
      </c>
      <c r="C43" s="2"/>
      <c r="D43" s="1"/>
      <c r="E43" s="2"/>
      <c r="F43" s="2"/>
      <c r="G43" s="2"/>
      <c r="H43" s="2"/>
      <c r="I43" s="2"/>
    </row>
    <row r="44" spans="1:9" ht="15.75" customHeight="1" x14ac:dyDescent="0.15">
      <c r="A44" s="2"/>
      <c r="B44" s="2"/>
      <c r="C44" s="2"/>
      <c r="D44" s="2"/>
      <c r="E44" s="2"/>
      <c r="F44" s="2"/>
      <c r="G44" s="2"/>
      <c r="H44" s="2"/>
      <c r="I44" s="2"/>
    </row>
    <row r="45" spans="1:9" ht="15.75" customHeight="1" x14ac:dyDescent="0.15">
      <c r="A45" s="2"/>
      <c r="B45" s="2" t="s">
        <v>496</v>
      </c>
      <c r="C45" s="2"/>
      <c r="D45" s="2"/>
      <c r="E45" s="2"/>
      <c r="F45" s="2"/>
      <c r="G45" s="2"/>
      <c r="H45" s="2"/>
      <c r="I45" s="2"/>
    </row>
    <row r="46" spans="1:9" ht="15.75" customHeight="1" x14ac:dyDescent="0.15">
      <c r="A46" s="2"/>
      <c r="B46" s="2" t="s">
        <v>508</v>
      </c>
      <c r="C46" s="2"/>
      <c r="D46" s="2"/>
      <c r="E46" s="2"/>
      <c r="F46" s="2"/>
      <c r="G46" s="2"/>
      <c r="H46" s="2"/>
      <c r="I46" s="2"/>
    </row>
    <row r="47" spans="1:9" ht="15.75" customHeight="1" x14ac:dyDescent="0.15">
      <c r="A47" s="2"/>
      <c r="B47" s="2" t="s">
        <v>498</v>
      </c>
      <c r="C47" s="2"/>
      <c r="D47" s="2"/>
      <c r="E47" s="2"/>
      <c r="F47" s="2"/>
      <c r="G47" s="2"/>
      <c r="H47" s="2"/>
      <c r="I47" s="2"/>
    </row>
    <row r="48" spans="1:9" ht="15.75" customHeight="1" x14ac:dyDescent="0.15">
      <c r="A48" s="2"/>
      <c r="B48" s="2"/>
      <c r="C48" s="2"/>
      <c r="D48" s="2"/>
      <c r="E48" s="2"/>
      <c r="F48" s="2"/>
      <c r="G48" s="2"/>
      <c r="H48" s="2"/>
      <c r="I48" s="2"/>
    </row>
    <row r="49" spans="1:9" ht="15.75" customHeight="1" x14ac:dyDescent="0.15">
      <c r="A49" s="2"/>
      <c r="B49" s="2"/>
      <c r="C49" s="2"/>
      <c r="D49" s="2"/>
      <c r="E49" s="2"/>
      <c r="F49" s="2"/>
      <c r="G49" s="3550" t="s">
        <v>509</v>
      </c>
      <c r="H49" s="3550"/>
      <c r="I49" s="3550"/>
    </row>
    <row r="50" spans="1:9" ht="15.75" customHeight="1" x14ac:dyDescent="0.15">
      <c r="A50" s="2"/>
      <c r="B50" s="2"/>
      <c r="C50" s="2"/>
      <c r="D50" s="2"/>
      <c r="E50" s="2"/>
      <c r="F50" s="2" t="s">
        <v>499</v>
      </c>
      <c r="G50" s="2"/>
      <c r="H50" s="2"/>
      <c r="I50" s="2"/>
    </row>
    <row r="51" spans="1:9" ht="15.75" customHeight="1" x14ac:dyDescent="0.15">
      <c r="A51" s="2"/>
      <c r="B51" s="2"/>
      <c r="C51" s="2"/>
      <c r="D51" s="2"/>
      <c r="E51" s="2"/>
      <c r="F51" s="2" t="s">
        <v>500</v>
      </c>
      <c r="G51" s="2"/>
      <c r="H51" s="2"/>
      <c r="I51" s="2"/>
    </row>
    <row r="52" spans="1:9" ht="15.75" customHeight="1" x14ac:dyDescent="0.15">
      <c r="A52" s="2"/>
      <c r="B52" s="2"/>
      <c r="C52" s="2"/>
      <c r="D52" s="2"/>
      <c r="E52" s="2"/>
      <c r="F52" s="2" t="s">
        <v>501</v>
      </c>
      <c r="G52" s="2"/>
      <c r="H52" s="2"/>
      <c r="I52" s="199"/>
    </row>
    <row r="53" spans="1:9" ht="15.75" customHeight="1" x14ac:dyDescent="0.15">
      <c r="A53" s="2"/>
      <c r="B53" s="2"/>
      <c r="C53" s="2"/>
      <c r="D53" s="2"/>
      <c r="E53" s="2"/>
      <c r="F53" s="2"/>
      <c r="G53" s="2"/>
      <c r="H53" s="2"/>
      <c r="I53" s="199"/>
    </row>
    <row r="54" spans="1:9" ht="15.75" customHeight="1" x14ac:dyDescent="0.15">
      <c r="A54" s="2"/>
      <c r="B54" s="2" t="s">
        <v>510</v>
      </c>
      <c r="C54" s="2"/>
      <c r="D54" s="2"/>
      <c r="E54" s="2"/>
      <c r="F54" s="2"/>
      <c r="G54" s="2"/>
      <c r="H54" s="2"/>
      <c r="I54" s="2"/>
    </row>
  </sheetData>
  <mergeCells count="61">
    <mergeCell ref="G49:I49"/>
    <mergeCell ref="B40:D40"/>
    <mergeCell ref="E40:F40"/>
    <mergeCell ref="G40:H40"/>
    <mergeCell ref="E41:F41"/>
    <mergeCell ref="G41:H41"/>
    <mergeCell ref="B42:D42"/>
    <mergeCell ref="E42:F42"/>
    <mergeCell ref="G42:H42"/>
    <mergeCell ref="B38:D38"/>
    <mergeCell ref="E38:F38"/>
    <mergeCell ref="G38:H38"/>
    <mergeCell ref="B39:D39"/>
    <mergeCell ref="E39:F39"/>
    <mergeCell ref="G39:H39"/>
    <mergeCell ref="B36:D36"/>
    <mergeCell ref="E36:F36"/>
    <mergeCell ref="G36:H36"/>
    <mergeCell ref="B37:D37"/>
    <mergeCell ref="E37:F37"/>
    <mergeCell ref="G37:H37"/>
    <mergeCell ref="B27:D27"/>
    <mergeCell ref="E27:I27"/>
    <mergeCell ref="B28:I29"/>
    <mergeCell ref="B30:I31"/>
    <mergeCell ref="B34:D35"/>
    <mergeCell ref="E34:F34"/>
    <mergeCell ref="G34:H34"/>
    <mergeCell ref="E35:F35"/>
    <mergeCell ref="G35:H35"/>
    <mergeCell ref="B25:D25"/>
    <mergeCell ref="E25:F25"/>
    <mergeCell ref="G25:H25"/>
    <mergeCell ref="B26:D26"/>
    <mergeCell ref="E26:F26"/>
    <mergeCell ref="G26:H26"/>
    <mergeCell ref="B15:C16"/>
    <mergeCell ref="D15:I16"/>
    <mergeCell ref="B17:C20"/>
    <mergeCell ref="D17:I20"/>
    <mergeCell ref="B23:D24"/>
    <mergeCell ref="E23:F23"/>
    <mergeCell ref="G23:H23"/>
    <mergeCell ref="E24:F24"/>
    <mergeCell ref="G24:H24"/>
    <mergeCell ref="B14:C14"/>
    <mergeCell ref="D14:I14"/>
    <mergeCell ref="A2:I2"/>
    <mergeCell ref="B5:C5"/>
    <mergeCell ref="D5:I5"/>
    <mergeCell ref="B6:C6"/>
    <mergeCell ref="D6:I6"/>
    <mergeCell ref="B7:C7"/>
    <mergeCell ref="D7:E7"/>
    <mergeCell ref="F7:G7"/>
    <mergeCell ref="H7:I7"/>
    <mergeCell ref="B8:C8"/>
    <mergeCell ref="D8:I8"/>
    <mergeCell ref="B9:C9"/>
    <mergeCell ref="D9:I9"/>
    <mergeCell ref="B10:I11"/>
  </mergeCells>
  <phoneticPr fontId="9"/>
  <printOptions horizontalCentered="1"/>
  <pageMargins left="0.39370078740157483" right="0.39370078740157483" top="0.39370078740157483" bottom="0.39370078740157483" header="0.51181102362204722" footer="0.51181102362204722"/>
  <pageSetup paperSize="9" orientation="portrait" horizontalDpi="4294967293" verticalDpi="0"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8FF58-F08E-499B-99D3-5C3A336DD1EE}">
  <sheetPr>
    <tabColor theme="0"/>
    <pageSetUpPr fitToPage="1"/>
  </sheetPr>
  <dimension ref="A1:V126"/>
  <sheetViews>
    <sheetView workbookViewId="0"/>
  </sheetViews>
  <sheetFormatPr defaultRowHeight="13.5" x14ac:dyDescent="0.15"/>
  <cols>
    <col min="1" max="1" width="3.5" style="1205" customWidth="1"/>
    <col min="2" max="2" width="4.125" style="1205" customWidth="1"/>
    <col min="3" max="3" width="5.875" style="1205" customWidth="1"/>
    <col min="4" max="21" width="4.125" style="1205" customWidth="1"/>
    <col min="22" max="22" width="3.875" style="1205" customWidth="1"/>
    <col min="23" max="24" width="4.25" style="1205" customWidth="1"/>
    <col min="25" max="28" width="3" style="1205" customWidth="1"/>
    <col min="29" max="30" width="9" style="1205"/>
    <col min="31" max="31" width="9" style="1205" customWidth="1"/>
    <col min="32" max="16384" width="9" style="1205"/>
  </cols>
  <sheetData>
    <row r="1" spans="1:22" ht="15" customHeight="1" x14ac:dyDescent="0.15">
      <c r="A1" s="1205" t="s">
        <v>1714</v>
      </c>
    </row>
    <row r="2" spans="1:22" ht="41.25" customHeight="1" x14ac:dyDescent="0.15"/>
    <row r="3" spans="1:22" s="1206" customFormat="1" ht="15.75" customHeight="1" x14ac:dyDescent="0.15">
      <c r="A3" s="1206" t="s">
        <v>1715</v>
      </c>
    </row>
    <row r="4" spans="1:22" s="1206" customFormat="1" ht="15.75" customHeight="1" x14ac:dyDescent="0.15">
      <c r="A4" s="1206" t="s">
        <v>1716</v>
      </c>
    </row>
    <row r="5" spans="1:22" s="1206" customFormat="1" ht="15.75" customHeight="1" x14ac:dyDescent="0.15">
      <c r="B5" s="1206" t="s">
        <v>1717</v>
      </c>
    </row>
    <row r="6" spans="1:22" s="1206" customFormat="1" ht="18" customHeight="1" x14ac:dyDescent="0.15">
      <c r="A6" s="1207"/>
      <c r="B6" s="1208"/>
      <c r="C6" s="1209"/>
      <c r="D6" s="1209"/>
      <c r="E6" s="1209"/>
      <c r="F6" s="1209"/>
      <c r="G6" s="1209"/>
      <c r="H6" s="1209"/>
      <c r="I6" s="1209"/>
      <c r="J6" s="1209" t="s">
        <v>1718</v>
      </c>
      <c r="K6" s="1209"/>
      <c r="L6" s="1209"/>
      <c r="M6" s="1209"/>
      <c r="N6" s="1209"/>
      <c r="O6" s="1209"/>
      <c r="P6" s="1209"/>
      <c r="Q6" s="1209"/>
      <c r="R6" s="1209"/>
      <c r="S6" s="1209"/>
      <c r="T6" s="1209"/>
      <c r="U6" s="1209"/>
      <c r="V6" s="1210"/>
    </row>
    <row r="7" spans="1:22" s="1206" customFormat="1" ht="15.75" customHeight="1" x14ac:dyDescent="0.15">
      <c r="A7" s="1211"/>
      <c r="B7" s="1212" t="s">
        <v>1719</v>
      </c>
      <c r="C7" s="1213"/>
      <c r="D7" s="1213"/>
      <c r="E7" s="1213"/>
      <c r="F7" s="1213"/>
      <c r="G7" s="1213"/>
      <c r="H7" s="1213"/>
      <c r="I7" s="1213"/>
      <c r="J7" s="1213"/>
      <c r="K7" s="1213"/>
      <c r="L7" s="1213"/>
      <c r="M7" s="1213"/>
      <c r="N7" s="1213"/>
      <c r="O7" s="1213"/>
      <c r="P7" s="1213"/>
      <c r="Q7" s="1213"/>
      <c r="R7" s="1213"/>
      <c r="S7" s="1213"/>
      <c r="T7" s="1213"/>
      <c r="U7" s="1213"/>
      <c r="V7" s="1214"/>
    </row>
    <row r="8" spans="1:22" s="1206" customFormat="1" ht="15.75" customHeight="1" x14ac:dyDescent="0.15">
      <c r="A8" s="1215"/>
      <c r="B8" s="1216" t="s">
        <v>1720</v>
      </c>
      <c r="V8" s="1217"/>
    </row>
    <row r="9" spans="1:22" s="1206" customFormat="1" ht="15.75" customHeight="1" x14ac:dyDescent="0.15">
      <c r="A9" s="1215"/>
      <c r="B9" s="1216" t="s">
        <v>1721</v>
      </c>
      <c r="V9" s="1217"/>
    </row>
    <row r="10" spans="1:22" s="1206" customFormat="1" ht="15.75" customHeight="1" x14ac:dyDescent="0.15">
      <c r="A10" s="1218">
        <v>1</v>
      </c>
      <c r="B10" s="1216" t="s">
        <v>1722</v>
      </c>
      <c r="V10" s="1217"/>
    </row>
    <row r="11" spans="1:22" s="1206" customFormat="1" ht="15.75" customHeight="1" x14ac:dyDescent="0.15">
      <c r="A11" s="1215"/>
      <c r="B11" s="1216" t="s">
        <v>1723</v>
      </c>
      <c r="V11" s="1217"/>
    </row>
    <row r="12" spans="1:22" s="1206" customFormat="1" ht="15.75" customHeight="1" x14ac:dyDescent="0.15">
      <c r="A12" s="1215"/>
      <c r="B12" s="1219" t="s">
        <v>1724</v>
      </c>
      <c r="V12" s="1217"/>
    </row>
    <row r="13" spans="1:22" s="1206" customFormat="1" ht="15.75" customHeight="1" x14ac:dyDescent="0.15">
      <c r="A13" s="1215"/>
      <c r="B13" s="1219" t="s">
        <v>1725</v>
      </c>
      <c r="V13" s="1217"/>
    </row>
    <row r="14" spans="1:22" s="1206" customFormat="1" ht="6" customHeight="1" x14ac:dyDescent="0.15">
      <c r="A14" s="1215"/>
      <c r="B14" s="1216"/>
      <c r="V14" s="1217"/>
    </row>
    <row r="15" spans="1:22" s="1206" customFormat="1" ht="15.75" customHeight="1" x14ac:dyDescent="0.15">
      <c r="A15" s="1215"/>
      <c r="B15" s="1216"/>
      <c r="D15" s="1220"/>
      <c r="E15" s="1220"/>
      <c r="F15" s="1220"/>
      <c r="G15" s="1220"/>
      <c r="H15" s="1220"/>
      <c r="I15" s="1220"/>
      <c r="J15" s="1220"/>
      <c r="K15" s="1220"/>
      <c r="V15" s="1217"/>
    </row>
    <row r="16" spans="1:22" s="1206" customFormat="1" ht="6" customHeight="1" x14ac:dyDescent="0.15">
      <c r="A16" s="1221"/>
      <c r="B16" s="1222"/>
      <c r="C16" s="1223"/>
      <c r="D16" s="1223"/>
      <c r="E16" s="1223"/>
      <c r="F16" s="1223"/>
      <c r="G16" s="1223"/>
      <c r="H16" s="1223"/>
      <c r="I16" s="1223"/>
      <c r="J16" s="1223"/>
      <c r="K16" s="1223"/>
      <c r="L16" s="1223"/>
      <c r="M16" s="1223"/>
      <c r="N16" s="1223"/>
      <c r="O16" s="1223"/>
      <c r="P16" s="1223"/>
      <c r="Q16" s="1223"/>
      <c r="R16" s="1223"/>
      <c r="S16" s="1223"/>
      <c r="T16" s="1223"/>
      <c r="U16" s="1223"/>
      <c r="V16" s="1224"/>
    </row>
    <row r="17" spans="1:22" s="1206" customFormat="1" ht="25.5" customHeight="1" x14ac:dyDescent="0.15">
      <c r="A17" s="1220">
        <v>2</v>
      </c>
      <c r="B17" s="1225" t="s">
        <v>1726</v>
      </c>
      <c r="C17" s="1209"/>
      <c r="D17" s="1209"/>
      <c r="E17" s="1209"/>
      <c r="F17" s="1209"/>
      <c r="G17" s="1209"/>
      <c r="H17" s="1209"/>
      <c r="I17" s="1209"/>
      <c r="J17" s="1209"/>
      <c r="K17" s="1209"/>
      <c r="L17" s="1209"/>
      <c r="M17" s="1209"/>
      <c r="N17" s="1209"/>
      <c r="O17" s="1209"/>
      <c r="P17" s="1209"/>
      <c r="Q17" s="1209"/>
      <c r="R17" s="1209"/>
      <c r="S17" s="1209"/>
      <c r="T17" s="1209"/>
      <c r="U17" s="1209"/>
      <c r="V17" s="1210"/>
    </row>
    <row r="18" spans="1:22" s="1206" customFormat="1" ht="15.75" customHeight="1" x14ac:dyDescent="0.15">
      <c r="A18" s="1211"/>
      <c r="B18" s="1226" t="s">
        <v>1727</v>
      </c>
      <c r="C18" s="1213"/>
      <c r="D18" s="1213"/>
      <c r="E18" s="1213"/>
      <c r="F18" s="1213"/>
      <c r="G18" s="1213"/>
      <c r="H18" s="1213"/>
      <c r="I18" s="1213"/>
      <c r="J18" s="1213"/>
      <c r="K18" s="1213"/>
      <c r="L18" s="1213"/>
      <c r="M18" s="1213"/>
      <c r="N18" s="1213"/>
      <c r="O18" s="1213"/>
      <c r="P18" s="1213"/>
      <c r="Q18" s="1213"/>
      <c r="R18" s="1213"/>
      <c r="S18" s="1213"/>
      <c r="T18" s="1213"/>
      <c r="U18" s="1213"/>
      <c r="V18" s="1214"/>
    </row>
    <row r="19" spans="1:22" s="1206" customFormat="1" ht="15.75" customHeight="1" x14ac:dyDescent="0.15">
      <c r="A19" s="1218">
        <v>3</v>
      </c>
      <c r="B19" s="1219" t="s">
        <v>1728</v>
      </c>
      <c r="V19" s="1217"/>
    </row>
    <row r="20" spans="1:22" s="1206" customFormat="1" ht="15.75" customHeight="1" x14ac:dyDescent="0.15">
      <c r="A20" s="1227"/>
      <c r="B20" s="1222" t="s">
        <v>1729</v>
      </c>
      <c r="C20" s="1228"/>
      <c r="D20" s="1229" t="s">
        <v>1730</v>
      </c>
      <c r="E20" s="1228"/>
      <c r="F20" s="1223" t="s">
        <v>1731</v>
      </c>
      <c r="G20" s="1223"/>
      <c r="H20" s="1223"/>
      <c r="I20" s="1223"/>
      <c r="J20" s="1223"/>
      <c r="K20" s="1223"/>
      <c r="L20" s="1230" t="s">
        <v>1732</v>
      </c>
      <c r="M20" s="1223"/>
      <c r="N20" s="1223"/>
      <c r="O20" s="1223"/>
      <c r="P20" s="1223"/>
      <c r="Q20" s="1223"/>
      <c r="R20" s="1223"/>
      <c r="S20" s="1223"/>
      <c r="T20" s="1223"/>
      <c r="U20" s="1223"/>
      <c r="V20" s="1224"/>
    </row>
    <row r="21" spans="1:22" s="1206" customFormat="1" ht="15.75" customHeight="1" x14ac:dyDescent="0.15">
      <c r="A21" s="3693">
        <v>4</v>
      </c>
      <c r="B21" s="1212" t="s">
        <v>1733</v>
      </c>
      <c r="C21" s="1213"/>
      <c r="D21" s="1213"/>
      <c r="E21" s="1213"/>
      <c r="F21" s="1213"/>
      <c r="G21" s="1213"/>
      <c r="H21" s="1213"/>
      <c r="I21" s="1213"/>
      <c r="J21" s="1213"/>
      <c r="K21" s="1213"/>
      <c r="L21" s="1213"/>
      <c r="M21" s="1213"/>
      <c r="N21" s="1213"/>
      <c r="O21" s="1213"/>
      <c r="P21" s="1213"/>
      <c r="Q21" s="1213"/>
      <c r="R21" s="1213"/>
      <c r="S21" s="1213"/>
      <c r="T21" s="1213"/>
      <c r="U21" s="1213"/>
      <c r="V21" s="1214"/>
    </row>
    <row r="22" spans="1:22" s="1206" customFormat="1" ht="15.75" customHeight="1" x14ac:dyDescent="0.15">
      <c r="A22" s="3694"/>
      <c r="B22" s="1231" t="s">
        <v>1734</v>
      </c>
      <c r="C22" s="1223"/>
      <c r="D22" s="1223"/>
      <c r="E22" s="1223"/>
      <c r="F22" s="1223"/>
      <c r="G22" s="1223"/>
      <c r="H22" s="1223"/>
      <c r="I22" s="1223"/>
      <c r="J22" s="1223"/>
      <c r="K22" s="1223"/>
      <c r="L22" s="1223"/>
      <c r="M22" s="1223"/>
      <c r="N22" s="1223"/>
      <c r="O22" s="1223"/>
      <c r="P22" s="1223"/>
      <c r="Q22" s="1223"/>
      <c r="R22" s="1223"/>
      <c r="S22" s="1223"/>
      <c r="T22" s="1223"/>
      <c r="U22" s="1223"/>
      <c r="V22" s="1224"/>
    </row>
    <row r="23" spans="1:22" s="1206" customFormat="1" ht="15.75" customHeight="1" x14ac:dyDescent="0.15">
      <c r="A23" s="1232"/>
      <c r="B23" s="1226" t="s">
        <v>1735</v>
      </c>
      <c r="C23" s="1213"/>
      <c r="D23" s="1213"/>
      <c r="E23" s="1213"/>
      <c r="F23" s="1213"/>
      <c r="G23" s="1213"/>
      <c r="H23" s="1213"/>
      <c r="I23" s="1213"/>
      <c r="J23" s="1213"/>
      <c r="K23" s="1213"/>
      <c r="L23" s="1213"/>
      <c r="M23" s="1213"/>
      <c r="N23" s="1213"/>
      <c r="O23" s="1213"/>
      <c r="P23" s="1213"/>
      <c r="Q23" s="1213"/>
      <c r="R23" s="1213"/>
      <c r="S23" s="1213"/>
      <c r="T23" s="1213"/>
      <c r="U23" s="1213"/>
      <c r="V23" s="1214"/>
    </row>
    <row r="24" spans="1:22" s="1206" customFormat="1" ht="15.75" customHeight="1" x14ac:dyDescent="0.15">
      <c r="A24" s="1218">
        <v>5</v>
      </c>
      <c r="B24" s="1219" t="s">
        <v>1736</v>
      </c>
      <c r="V24" s="1217"/>
    </row>
    <row r="25" spans="1:22" s="1206" customFormat="1" ht="15.75" customHeight="1" x14ac:dyDescent="0.15">
      <c r="A25" s="1221"/>
      <c r="B25" s="1231" t="s">
        <v>1737</v>
      </c>
      <c r="C25" s="1223"/>
      <c r="D25" s="1223"/>
      <c r="E25" s="1223"/>
      <c r="F25" s="1223"/>
      <c r="G25" s="1223"/>
      <c r="H25" s="1223"/>
      <c r="I25" s="1223"/>
      <c r="J25" s="1223"/>
      <c r="K25" s="1223"/>
      <c r="L25" s="1223"/>
      <c r="M25" s="1223"/>
      <c r="N25" s="1223"/>
      <c r="O25" s="1223"/>
      <c r="P25" s="1223"/>
      <c r="Q25" s="1223"/>
      <c r="R25" s="1223"/>
      <c r="S25" s="1223"/>
      <c r="T25" s="1223"/>
      <c r="U25" s="1223"/>
      <c r="V25" s="1224"/>
    </row>
    <row r="26" spans="1:22" s="1206" customFormat="1" ht="15.75" customHeight="1" x14ac:dyDescent="0.15">
      <c r="B26" s="1233"/>
    </row>
    <row r="27" spans="1:22" s="1206" customFormat="1" ht="15.75" customHeight="1" x14ac:dyDescent="0.15">
      <c r="A27" s="1206" t="s">
        <v>1738</v>
      </c>
    </row>
    <row r="28" spans="1:22" s="1206" customFormat="1" ht="15.75" customHeight="1" x14ac:dyDescent="0.15">
      <c r="B28" s="1206" t="s">
        <v>1717</v>
      </c>
    </row>
    <row r="29" spans="1:22" s="1206" customFormat="1" ht="18" customHeight="1" x14ac:dyDescent="0.15">
      <c r="A29" s="1207"/>
      <c r="B29" s="1208"/>
      <c r="C29" s="1209"/>
      <c r="D29" s="1234"/>
      <c r="E29" s="1209"/>
      <c r="F29" s="1209"/>
      <c r="G29" s="1209"/>
      <c r="H29" s="1209"/>
      <c r="I29" s="1209"/>
      <c r="J29" s="1209" t="s">
        <v>1718</v>
      </c>
      <c r="K29" s="1209"/>
      <c r="L29" s="1209"/>
      <c r="M29" s="1209"/>
      <c r="N29" s="1209"/>
      <c r="O29" s="1209"/>
      <c r="P29" s="1209"/>
      <c r="Q29" s="1209"/>
      <c r="R29" s="1209"/>
      <c r="S29" s="1209"/>
      <c r="T29" s="1209"/>
      <c r="U29" s="1209"/>
      <c r="V29" s="1210"/>
    </row>
    <row r="30" spans="1:22" s="1206" customFormat="1" ht="15.75" customHeight="1" x14ac:dyDescent="0.15">
      <c r="A30" s="1232"/>
      <c r="B30" s="1212" t="s">
        <v>1719</v>
      </c>
      <c r="C30" s="1213"/>
      <c r="D30" s="1213"/>
      <c r="E30" s="1213"/>
      <c r="F30" s="1213"/>
      <c r="G30" s="1213"/>
      <c r="H30" s="1213"/>
      <c r="I30" s="1213"/>
      <c r="J30" s="1213"/>
      <c r="K30" s="1213"/>
      <c r="L30" s="1213"/>
      <c r="M30" s="1213"/>
      <c r="N30" s="1213"/>
      <c r="O30" s="1213"/>
      <c r="P30" s="1213"/>
      <c r="Q30" s="1213"/>
      <c r="R30" s="1213"/>
      <c r="S30" s="1213"/>
      <c r="T30" s="1213"/>
      <c r="U30" s="1213"/>
      <c r="V30" s="1214"/>
    </row>
    <row r="31" spans="1:22" s="1206" customFormat="1" ht="15.75" customHeight="1" x14ac:dyDescent="0.15">
      <c r="A31" s="1218"/>
      <c r="B31" s="1216" t="s">
        <v>1739</v>
      </c>
      <c r="V31" s="1217"/>
    </row>
    <row r="32" spans="1:22" s="1206" customFormat="1" ht="15.75" customHeight="1" x14ac:dyDescent="0.15">
      <c r="A32" s="1218"/>
      <c r="B32" s="1216" t="s">
        <v>1740</v>
      </c>
      <c r="V32" s="1217"/>
    </row>
    <row r="33" spans="1:22" s="1206" customFormat="1" ht="15.75" customHeight="1" x14ac:dyDescent="0.15">
      <c r="A33" s="1218">
        <v>1</v>
      </c>
      <c r="B33" s="1219" t="s">
        <v>1741</v>
      </c>
      <c r="V33" s="1217"/>
    </row>
    <row r="34" spans="1:22" s="1206" customFormat="1" ht="15.75" customHeight="1" x14ac:dyDescent="0.15">
      <c r="A34" s="1218"/>
      <c r="B34" s="1219" t="s">
        <v>1742</v>
      </c>
      <c r="V34" s="1217"/>
    </row>
    <row r="35" spans="1:22" s="1206" customFormat="1" ht="6" customHeight="1" x14ac:dyDescent="0.15">
      <c r="A35" s="1218"/>
      <c r="B35" s="1216"/>
      <c r="V35" s="1217"/>
    </row>
    <row r="36" spans="1:22" s="1206" customFormat="1" ht="15.75" customHeight="1" x14ac:dyDescent="0.15">
      <c r="A36" s="1218"/>
      <c r="B36" s="1216"/>
      <c r="D36" s="1220"/>
      <c r="E36" s="1220"/>
      <c r="F36" s="1220"/>
      <c r="G36" s="1220"/>
      <c r="H36" s="1220"/>
      <c r="I36" s="1220"/>
      <c r="J36" s="1220"/>
      <c r="K36" s="1220"/>
      <c r="L36" s="1220"/>
      <c r="M36" s="1220"/>
      <c r="N36" s="1220"/>
      <c r="O36" s="1235" t="s">
        <v>1743</v>
      </c>
      <c r="P36" s="1220"/>
      <c r="Q36" s="1220"/>
      <c r="R36" s="1220"/>
      <c r="V36" s="1217"/>
    </row>
    <row r="37" spans="1:22" s="1206" customFormat="1" ht="6" customHeight="1" x14ac:dyDescent="0.15">
      <c r="A37" s="1227"/>
      <c r="B37" s="1222"/>
      <c r="C37" s="1223"/>
      <c r="D37" s="1223"/>
      <c r="E37" s="1223"/>
      <c r="F37" s="1223"/>
      <c r="G37" s="1223"/>
      <c r="H37" s="1223"/>
      <c r="I37" s="1223"/>
      <c r="J37" s="1223"/>
      <c r="K37" s="1223"/>
      <c r="L37" s="1223"/>
      <c r="M37" s="1223"/>
      <c r="N37" s="1223"/>
      <c r="O37" s="1223"/>
      <c r="P37" s="1223"/>
      <c r="Q37" s="1223"/>
      <c r="R37" s="1223"/>
      <c r="S37" s="1223"/>
      <c r="T37" s="1223"/>
      <c r="U37" s="1223"/>
      <c r="V37" s="1224"/>
    </row>
    <row r="38" spans="1:22" s="1206" customFormat="1" ht="25.5" customHeight="1" x14ac:dyDescent="0.15">
      <c r="A38" s="1220">
        <v>2</v>
      </c>
      <c r="B38" s="1225" t="s">
        <v>1726</v>
      </c>
      <c r="C38" s="1209"/>
      <c r="D38" s="1209"/>
      <c r="E38" s="1209"/>
      <c r="F38" s="1209"/>
      <c r="G38" s="1209"/>
      <c r="H38" s="1209"/>
      <c r="I38" s="1209"/>
      <c r="J38" s="1209"/>
      <c r="K38" s="1209"/>
      <c r="L38" s="1209"/>
      <c r="M38" s="1209"/>
      <c r="N38" s="1209"/>
      <c r="O38" s="1209"/>
      <c r="P38" s="1209"/>
      <c r="Q38" s="1209"/>
      <c r="R38" s="1209"/>
      <c r="S38" s="1209"/>
      <c r="T38" s="1209"/>
      <c r="U38" s="1209"/>
      <c r="V38" s="1210"/>
    </row>
    <row r="39" spans="1:22" s="1206" customFormat="1" ht="15.75" customHeight="1" x14ac:dyDescent="0.15">
      <c r="A39" s="3693">
        <v>3</v>
      </c>
      <c r="B39" s="1236" t="s">
        <v>1744</v>
      </c>
      <c r="C39" s="1213"/>
      <c r="D39" s="1213"/>
      <c r="E39" s="1213"/>
      <c r="F39" s="1213"/>
      <c r="G39" s="1213"/>
      <c r="H39" s="1213"/>
      <c r="I39" s="1213"/>
      <c r="J39" s="1213"/>
      <c r="K39" s="1213"/>
      <c r="L39" s="1213"/>
      <c r="M39" s="1213"/>
      <c r="N39" s="1213"/>
      <c r="O39" s="1213"/>
      <c r="P39" s="1213"/>
      <c r="Q39" s="1213"/>
      <c r="R39" s="1213"/>
      <c r="S39" s="1213"/>
      <c r="T39" s="1213"/>
      <c r="U39" s="1213"/>
      <c r="V39" s="1214"/>
    </row>
    <row r="40" spans="1:22" s="1206" customFormat="1" ht="15.75" customHeight="1" x14ac:dyDescent="0.15">
      <c r="A40" s="3694"/>
      <c r="B40" s="1222" t="s">
        <v>1745</v>
      </c>
      <c r="C40" s="1228"/>
      <c r="D40" s="1229" t="s">
        <v>1730</v>
      </c>
      <c r="E40" s="1228"/>
      <c r="F40" s="1223" t="s">
        <v>1731</v>
      </c>
      <c r="G40" s="1223"/>
      <c r="H40" s="1223"/>
      <c r="I40" s="1223"/>
      <c r="J40" s="1223"/>
      <c r="K40" s="1223"/>
      <c r="L40" s="1230" t="s">
        <v>1732</v>
      </c>
      <c r="M40" s="1223"/>
      <c r="N40" s="1223"/>
      <c r="O40" s="1223"/>
      <c r="P40" s="1223"/>
      <c r="Q40" s="1223"/>
      <c r="R40" s="1223"/>
      <c r="S40" s="1223"/>
      <c r="T40" s="1223"/>
      <c r="U40" s="1223"/>
      <c r="V40" s="1224"/>
    </row>
    <row r="41" spans="1:22" s="1206" customFormat="1" ht="15.75" customHeight="1" x14ac:dyDescent="0.15">
      <c r="A41" s="3693">
        <v>4</v>
      </c>
      <c r="B41" s="1212" t="s">
        <v>1746</v>
      </c>
      <c r="C41" s="1213"/>
      <c r="D41" s="1213"/>
      <c r="E41" s="1213"/>
      <c r="F41" s="1213"/>
      <c r="G41" s="1213"/>
      <c r="H41" s="1213"/>
      <c r="I41" s="1213"/>
      <c r="J41" s="1213"/>
      <c r="K41" s="1213"/>
      <c r="L41" s="1213"/>
      <c r="M41" s="1213"/>
      <c r="N41" s="1213"/>
      <c r="O41" s="1213"/>
      <c r="P41" s="1213"/>
      <c r="Q41" s="1213"/>
      <c r="R41" s="1213"/>
      <c r="S41" s="1213"/>
      <c r="T41" s="1213"/>
      <c r="U41" s="1213"/>
      <c r="V41" s="1214"/>
    </row>
    <row r="42" spans="1:22" s="1206" customFormat="1" ht="15.75" customHeight="1" x14ac:dyDescent="0.15">
      <c r="A42" s="3694"/>
      <c r="B42" s="1231" t="s">
        <v>1747</v>
      </c>
      <c r="C42" s="1223"/>
      <c r="D42" s="1223"/>
      <c r="E42" s="1223"/>
      <c r="F42" s="1223"/>
      <c r="G42" s="1223"/>
      <c r="H42" s="1223"/>
      <c r="I42" s="1223"/>
      <c r="J42" s="1223"/>
      <c r="K42" s="1223"/>
      <c r="L42" s="1223"/>
      <c r="M42" s="1223"/>
      <c r="N42" s="1223"/>
      <c r="O42" s="1223"/>
      <c r="P42" s="1223"/>
      <c r="Q42" s="1223"/>
      <c r="R42" s="1223"/>
      <c r="S42" s="1223"/>
      <c r="T42" s="1223"/>
      <c r="U42" s="1223"/>
      <c r="V42" s="1224"/>
    </row>
    <row r="43" spans="1:22" s="1206" customFormat="1" ht="13.5" customHeight="1" x14ac:dyDescent="0.15">
      <c r="A43" s="1237"/>
      <c r="B43" s="1233"/>
    </row>
    <row r="44" spans="1:22" s="1206" customFormat="1" ht="15.75" customHeight="1" x14ac:dyDescent="0.15">
      <c r="A44" s="1206" t="s">
        <v>1748</v>
      </c>
      <c r="E44" s="1238" t="s">
        <v>1749</v>
      </c>
      <c r="F44" s="1238"/>
      <c r="G44" s="1206" t="s">
        <v>405</v>
      </c>
      <c r="H44" s="1238"/>
      <c r="I44" s="1206" t="s">
        <v>537</v>
      </c>
      <c r="J44" s="1238"/>
      <c r="K44" s="1206" t="s">
        <v>331</v>
      </c>
    </row>
    <row r="45" spans="1:22" s="1206" customFormat="1" ht="19.5" customHeight="1" x14ac:dyDescent="0.15">
      <c r="A45" s="1206" t="s">
        <v>1750</v>
      </c>
      <c r="E45" s="3691"/>
      <c r="F45" s="3692"/>
      <c r="G45" s="3692"/>
      <c r="H45" s="3692"/>
      <c r="I45" s="3692"/>
      <c r="J45" s="3692"/>
      <c r="K45" s="3692"/>
      <c r="L45" s="3692"/>
      <c r="M45" s="3692"/>
      <c r="N45" s="3692"/>
      <c r="O45" s="3692"/>
      <c r="P45" s="3692"/>
      <c r="Q45" s="3692"/>
      <c r="R45" s="3692"/>
      <c r="S45" s="3692"/>
      <c r="T45" s="3692"/>
      <c r="U45" s="3692"/>
      <c r="V45" s="3692"/>
    </row>
    <row r="46" spans="1:22" s="1206" customFormat="1" ht="19.5" customHeight="1" x14ac:dyDescent="0.15">
      <c r="A46" s="1206" t="s">
        <v>1751</v>
      </c>
      <c r="E46" s="3695"/>
      <c r="F46" s="3696"/>
      <c r="G46" s="3696"/>
      <c r="H46" s="3696"/>
      <c r="I46" s="3696"/>
      <c r="J46" s="3696"/>
      <c r="K46" s="3696"/>
      <c r="L46" s="3696"/>
      <c r="M46" s="3696"/>
      <c r="N46" s="3696"/>
      <c r="O46" s="3696"/>
      <c r="P46" s="3696"/>
      <c r="Q46" s="3696"/>
      <c r="R46" s="3696"/>
      <c r="S46" s="3696"/>
      <c r="T46" s="3696"/>
      <c r="U46" s="3696"/>
      <c r="V46" s="3696"/>
    </row>
    <row r="47" spans="1:22" s="1206" customFormat="1" ht="15.75" customHeight="1" x14ac:dyDescent="0.15">
      <c r="A47" s="1206" t="s">
        <v>1752</v>
      </c>
      <c r="E47" s="3691"/>
      <c r="F47" s="3692"/>
      <c r="G47" s="3692"/>
      <c r="H47" s="3692"/>
      <c r="I47" s="3692"/>
      <c r="J47" s="3692"/>
      <c r="K47" s="3692"/>
      <c r="L47" s="3692"/>
      <c r="M47" s="3692"/>
      <c r="N47" s="3692"/>
      <c r="O47" s="3692"/>
      <c r="P47" s="3692"/>
      <c r="Q47" s="3692"/>
      <c r="R47" s="3692"/>
      <c r="S47" s="3692"/>
      <c r="T47" s="3692"/>
      <c r="U47" s="3692"/>
      <c r="V47" s="3692"/>
    </row>
    <row r="48" spans="1:22" s="1206" customFormat="1" ht="15.75" customHeight="1" x14ac:dyDescent="0.15">
      <c r="A48" s="1206" t="s">
        <v>1753</v>
      </c>
      <c r="E48" s="3691"/>
      <c r="F48" s="3692"/>
      <c r="G48" s="3692"/>
      <c r="H48" s="3692"/>
      <c r="I48" s="3692"/>
      <c r="J48" s="3692"/>
      <c r="K48" s="3692"/>
      <c r="L48" s="3692"/>
      <c r="M48" s="3692"/>
      <c r="N48" s="3692"/>
      <c r="O48" s="3692"/>
      <c r="P48" s="3692"/>
      <c r="Q48" s="3692"/>
      <c r="R48" s="3692"/>
      <c r="S48" s="3692"/>
      <c r="T48" s="3692"/>
      <c r="U48" s="3692"/>
      <c r="V48" s="3692"/>
    </row>
    <row r="49" spans="1:1" s="1206" customFormat="1" ht="15.75" customHeight="1" x14ac:dyDescent="0.15">
      <c r="A49" s="1206" t="s">
        <v>1754</v>
      </c>
    </row>
    <row r="50" spans="1:1" s="1206" customFormat="1" ht="15.75" customHeight="1" x14ac:dyDescent="0.15">
      <c r="A50" s="1206" t="s">
        <v>1755</v>
      </c>
    </row>
    <row r="51" spans="1:1" s="1206" customFormat="1" ht="15.75" customHeight="1" x14ac:dyDescent="0.15">
      <c r="A51" s="1206" t="s">
        <v>1756</v>
      </c>
    </row>
    <row r="52" spans="1:1" s="1206" customFormat="1" ht="12" x14ac:dyDescent="0.15"/>
    <row r="53" spans="1:1" s="1206" customFormat="1" ht="12" x14ac:dyDescent="0.15"/>
    <row r="54" spans="1:1" s="1206" customFormat="1" ht="12" x14ac:dyDescent="0.15"/>
    <row r="55" spans="1:1" s="1206" customFormat="1" ht="12" x14ac:dyDescent="0.15"/>
    <row r="56" spans="1:1" s="1206" customFormat="1" ht="12" x14ac:dyDescent="0.15"/>
    <row r="57" spans="1:1" s="1206" customFormat="1" ht="12" x14ac:dyDescent="0.15"/>
    <row r="58" spans="1:1" s="1206" customFormat="1" ht="12" x14ac:dyDescent="0.15"/>
    <row r="59" spans="1:1" s="1206" customFormat="1" ht="12" x14ac:dyDescent="0.15"/>
    <row r="60" spans="1:1" s="1206" customFormat="1" ht="12" x14ac:dyDescent="0.15"/>
    <row r="61" spans="1:1" s="1206" customFormat="1" ht="12" x14ac:dyDescent="0.15"/>
    <row r="62" spans="1:1" s="1206" customFormat="1" ht="12" x14ac:dyDescent="0.15"/>
    <row r="63" spans="1:1" s="1206" customFormat="1" ht="12" x14ac:dyDescent="0.15"/>
    <row r="64" spans="1:1" s="1206" customFormat="1" ht="12" x14ac:dyDescent="0.15"/>
    <row r="65" s="1206" customFormat="1" ht="12" x14ac:dyDescent="0.15"/>
    <row r="66" s="1206" customFormat="1" ht="12" x14ac:dyDescent="0.15"/>
    <row r="67" s="1206" customFormat="1" ht="12" x14ac:dyDescent="0.15"/>
    <row r="68" s="1206" customFormat="1" ht="12" x14ac:dyDescent="0.15"/>
    <row r="69" s="1206" customFormat="1" ht="12" x14ac:dyDescent="0.15"/>
    <row r="70" s="1206" customFormat="1" ht="12" x14ac:dyDescent="0.15"/>
    <row r="71" s="1206" customFormat="1" ht="12" x14ac:dyDescent="0.15"/>
    <row r="72" s="1206" customFormat="1" ht="12" x14ac:dyDescent="0.15"/>
    <row r="73" s="1206" customFormat="1" ht="12" x14ac:dyDescent="0.15"/>
    <row r="74" s="1206" customFormat="1" ht="12" x14ac:dyDescent="0.15"/>
    <row r="75" s="1206" customFormat="1" ht="12" x14ac:dyDescent="0.15"/>
    <row r="76" s="1206" customFormat="1" ht="12" x14ac:dyDescent="0.15"/>
    <row r="77" s="1206" customFormat="1" ht="12" x14ac:dyDescent="0.15"/>
    <row r="78" s="1206" customFormat="1" ht="12" x14ac:dyDescent="0.15"/>
    <row r="79" s="1206" customFormat="1" ht="12" x14ac:dyDescent="0.15"/>
    <row r="80" s="1206" customFormat="1" ht="12" x14ac:dyDescent="0.15"/>
    <row r="81" s="1206" customFormat="1" ht="12" x14ac:dyDescent="0.15"/>
    <row r="82" s="1206" customFormat="1" ht="12" x14ac:dyDescent="0.15"/>
    <row r="83" s="1206" customFormat="1" ht="12" x14ac:dyDescent="0.15"/>
    <row r="84" s="1206" customFormat="1" ht="12" x14ac:dyDescent="0.15"/>
    <row r="85" s="1206" customFormat="1" ht="12" x14ac:dyDescent="0.15"/>
    <row r="86" s="1206" customFormat="1" ht="12" x14ac:dyDescent="0.15"/>
    <row r="87" s="1206" customFormat="1" ht="12" x14ac:dyDescent="0.15"/>
    <row r="88" s="1206" customFormat="1" ht="12" x14ac:dyDescent="0.15"/>
    <row r="89" s="1206" customFormat="1" ht="12" x14ac:dyDescent="0.15"/>
    <row r="90" s="1206" customFormat="1" ht="12" x14ac:dyDescent="0.15"/>
    <row r="91" s="1206" customFormat="1" ht="12" x14ac:dyDescent="0.15"/>
    <row r="92" s="1206" customFormat="1" ht="12" x14ac:dyDescent="0.15"/>
    <row r="93" s="1206" customFormat="1" ht="12" x14ac:dyDescent="0.15"/>
    <row r="94" s="1206" customFormat="1" ht="12" x14ac:dyDescent="0.15"/>
    <row r="95" s="1206" customFormat="1" ht="12" x14ac:dyDescent="0.15"/>
    <row r="96" s="1206" customFormat="1" ht="12" x14ac:dyDescent="0.15"/>
    <row r="97" s="1206" customFormat="1" ht="12" x14ac:dyDescent="0.15"/>
    <row r="98" s="1206" customFormat="1" ht="12" x14ac:dyDescent="0.15"/>
    <row r="99" s="1206" customFormat="1" ht="12" x14ac:dyDescent="0.15"/>
    <row r="100" s="1206" customFormat="1" ht="12" x14ac:dyDescent="0.15"/>
    <row r="101" s="1206" customFormat="1" ht="12" x14ac:dyDescent="0.15"/>
    <row r="102" s="1206" customFormat="1" ht="12" x14ac:dyDescent="0.15"/>
    <row r="103" s="1206" customFormat="1" ht="12" x14ac:dyDescent="0.15"/>
    <row r="104" s="1206" customFormat="1" ht="12" x14ac:dyDescent="0.15"/>
    <row r="105" s="1206" customFormat="1" ht="12" x14ac:dyDescent="0.15"/>
    <row r="106" s="1206" customFormat="1" ht="12" x14ac:dyDescent="0.15"/>
    <row r="107" s="1206" customFormat="1" ht="12" x14ac:dyDescent="0.15"/>
    <row r="108" s="1206" customFormat="1" ht="12" x14ac:dyDescent="0.15"/>
    <row r="109" s="1206" customFormat="1" ht="12" x14ac:dyDescent="0.15"/>
    <row r="110" s="1206" customFormat="1" ht="12" x14ac:dyDescent="0.15"/>
    <row r="111" s="1206" customFormat="1" ht="12" x14ac:dyDescent="0.15"/>
    <row r="112" s="1206" customFormat="1" ht="12" x14ac:dyDescent="0.15"/>
    <row r="113" s="1206" customFormat="1" ht="12" x14ac:dyDescent="0.15"/>
    <row r="114" s="1206" customFormat="1" ht="12" x14ac:dyDescent="0.15"/>
    <row r="115" s="1206" customFormat="1" ht="12" x14ac:dyDescent="0.15"/>
    <row r="116" s="1206" customFormat="1" ht="12" x14ac:dyDescent="0.15"/>
    <row r="117" s="1206" customFormat="1" ht="12" x14ac:dyDescent="0.15"/>
    <row r="118" s="1206" customFormat="1" ht="12" x14ac:dyDescent="0.15"/>
    <row r="119" s="1206" customFormat="1" ht="12" x14ac:dyDescent="0.15"/>
    <row r="120" s="1206" customFormat="1" ht="12" x14ac:dyDescent="0.15"/>
    <row r="121" s="1206" customFormat="1" ht="12" x14ac:dyDescent="0.15"/>
    <row r="122" s="1206" customFormat="1" ht="12" x14ac:dyDescent="0.15"/>
    <row r="123" s="1206" customFormat="1" ht="12" x14ac:dyDescent="0.15"/>
    <row r="124" s="1206" customFormat="1" ht="12" x14ac:dyDescent="0.15"/>
    <row r="125" s="1206" customFormat="1" ht="12" x14ac:dyDescent="0.15"/>
    <row r="126" s="1206" customFormat="1" ht="12" x14ac:dyDescent="0.15"/>
  </sheetData>
  <mergeCells count="7">
    <mergeCell ref="E48:V48"/>
    <mergeCell ref="A21:A22"/>
    <mergeCell ref="A39:A40"/>
    <mergeCell ref="A41:A42"/>
    <mergeCell ref="E45:V45"/>
    <mergeCell ref="E46:V46"/>
    <mergeCell ref="E47:V47"/>
  </mergeCells>
  <phoneticPr fontId="9"/>
  <pageMargins left="0.7" right="0.7" top="0.75" bottom="0.75" header="0.3" footer="0.3"/>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1">
    <tabColor theme="5" tint="0.59999389629810485"/>
  </sheetPr>
  <dimension ref="A1:AM30"/>
  <sheetViews>
    <sheetView view="pageBreakPreview" zoomScale="90" zoomScaleNormal="100" zoomScaleSheetLayoutView="90" workbookViewId="0"/>
  </sheetViews>
  <sheetFormatPr defaultColWidth="2.25" defaultRowHeight="13.5" x14ac:dyDescent="0.15"/>
  <cols>
    <col min="1" max="1" width="2.375" style="222" customWidth="1"/>
    <col min="2" max="2" width="2.5" style="222" customWidth="1"/>
    <col min="3" max="3" width="1.875" style="222" customWidth="1"/>
    <col min="4" max="38" width="2.5" style="222" customWidth="1"/>
    <col min="39" max="39" width="1.75" style="222" customWidth="1"/>
    <col min="40" max="256" width="2.25" style="222"/>
    <col min="257" max="257" width="2.375" style="222" customWidth="1"/>
    <col min="258" max="258" width="2.5" style="222" customWidth="1"/>
    <col min="259" max="259" width="1.875" style="222" customWidth="1"/>
    <col min="260" max="294" width="2.5" style="222" customWidth="1"/>
    <col min="295" max="295" width="1.75" style="222" customWidth="1"/>
    <col min="296" max="512" width="2.25" style="222"/>
    <col min="513" max="513" width="2.375" style="222" customWidth="1"/>
    <col min="514" max="514" width="2.5" style="222" customWidth="1"/>
    <col min="515" max="515" width="1.875" style="222" customWidth="1"/>
    <col min="516" max="550" width="2.5" style="222" customWidth="1"/>
    <col min="551" max="551" width="1.75" style="222" customWidth="1"/>
    <col min="552" max="768" width="2.25" style="222"/>
    <col min="769" max="769" width="2.375" style="222" customWidth="1"/>
    <col min="770" max="770" width="2.5" style="222" customWidth="1"/>
    <col min="771" max="771" width="1.875" style="222" customWidth="1"/>
    <col min="772" max="806" width="2.5" style="222" customWidth="1"/>
    <col min="807" max="807" width="1.75" style="222" customWidth="1"/>
    <col min="808" max="1024" width="2.25" style="222"/>
    <col min="1025" max="1025" width="2.375" style="222" customWidth="1"/>
    <col min="1026" max="1026" width="2.5" style="222" customWidth="1"/>
    <col min="1027" max="1027" width="1.875" style="222" customWidth="1"/>
    <col min="1028" max="1062" width="2.5" style="222" customWidth="1"/>
    <col min="1063" max="1063" width="1.75" style="222" customWidth="1"/>
    <col min="1064" max="1280" width="2.25" style="222"/>
    <col min="1281" max="1281" width="2.375" style="222" customWidth="1"/>
    <col min="1282" max="1282" width="2.5" style="222" customWidth="1"/>
    <col min="1283" max="1283" width="1.875" style="222" customWidth="1"/>
    <col min="1284" max="1318" width="2.5" style="222" customWidth="1"/>
    <col min="1319" max="1319" width="1.75" style="222" customWidth="1"/>
    <col min="1320" max="1536" width="2.25" style="222"/>
    <col min="1537" max="1537" width="2.375" style="222" customWidth="1"/>
    <col min="1538" max="1538" width="2.5" style="222" customWidth="1"/>
    <col min="1539" max="1539" width="1.875" style="222" customWidth="1"/>
    <col min="1540" max="1574" width="2.5" style="222" customWidth="1"/>
    <col min="1575" max="1575" width="1.75" style="222" customWidth="1"/>
    <col min="1576" max="1792" width="2.25" style="222"/>
    <col min="1793" max="1793" width="2.375" style="222" customWidth="1"/>
    <col min="1794" max="1794" width="2.5" style="222" customWidth="1"/>
    <col min="1795" max="1795" width="1.875" style="222" customWidth="1"/>
    <col min="1796" max="1830" width="2.5" style="222" customWidth="1"/>
    <col min="1831" max="1831" width="1.75" style="222" customWidth="1"/>
    <col min="1832" max="2048" width="2.25" style="222"/>
    <col min="2049" max="2049" width="2.375" style="222" customWidth="1"/>
    <col min="2050" max="2050" width="2.5" style="222" customWidth="1"/>
    <col min="2051" max="2051" width="1.875" style="222" customWidth="1"/>
    <col min="2052" max="2086" width="2.5" style="222" customWidth="1"/>
    <col min="2087" max="2087" width="1.75" style="222" customWidth="1"/>
    <col min="2088" max="2304" width="2.25" style="222"/>
    <col min="2305" max="2305" width="2.375" style="222" customWidth="1"/>
    <col min="2306" max="2306" width="2.5" style="222" customWidth="1"/>
    <col min="2307" max="2307" width="1.875" style="222" customWidth="1"/>
    <col min="2308" max="2342" width="2.5" style="222" customWidth="1"/>
    <col min="2343" max="2343" width="1.75" style="222" customWidth="1"/>
    <col min="2344" max="2560" width="2.25" style="222"/>
    <col min="2561" max="2561" width="2.375" style="222" customWidth="1"/>
    <col min="2562" max="2562" width="2.5" style="222" customWidth="1"/>
    <col min="2563" max="2563" width="1.875" style="222" customWidth="1"/>
    <col min="2564" max="2598" width="2.5" style="222" customWidth="1"/>
    <col min="2599" max="2599" width="1.75" style="222" customWidth="1"/>
    <col min="2600" max="2816" width="2.25" style="222"/>
    <col min="2817" max="2817" width="2.375" style="222" customWidth="1"/>
    <col min="2818" max="2818" width="2.5" style="222" customWidth="1"/>
    <col min="2819" max="2819" width="1.875" style="222" customWidth="1"/>
    <col min="2820" max="2854" width="2.5" style="222" customWidth="1"/>
    <col min="2855" max="2855" width="1.75" style="222" customWidth="1"/>
    <col min="2856" max="3072" width="2.25" style="222"/>
    <col min="3073" max="3073" width="2.375" style="222" customWidth="1"/>
    <col min="3074" max="3074" width="2.5" style="222" customWidth="1"/>
    <col min="3075" max="3075" width="1.875" style="222" customWidth="1"/>
    <col min="3076" max="3110" width="2.5" style="222" customWidth="1"/>
    <col min="3111" max="3111" width="1.75" style="222" customWidth="1"/>
    <col min="3112" max="3328" width="2.25" style="222"/>
    <col min="3329" max="3329" width="2.375" style="222" customWidth="1"/>
    <col min="3330" max="3330" width="2.5" style="222" customWidth="1"/>
    <col min="3331" max="3331" width="1.875" style="222" customWidth="1"/>
    <col min="3332" max="3366" width="2.5" style="222" customWidth="1"/>
    <col min="3367" max="3367" width="1.75" style="222" customWidth="1"/>
    <col min="3368" max="3584" width="2.25" style="222"/>
    <col min="3585" max="3585" width="2.375" style="222" customWidth="1"/>
    <col min="3586" max="3586" width="2.5" style="222" customWidth="1"/>
    <col min="3587" max="3587" width="1.875" style="222" customWidth="1"/>
    <col min="3588" max="3622" width="2.5" style="222" customWidth="1"/>
    <col min="3623" max="3623" width="1.75" style="222" customWidth="1"/>
    <col min="3624" max="3840" width="2.25" style="222"/>
    <col min="3841" max="3841" width="2.375" style="222" customWidth="1"/>
    <col min="3842" max="3842" width="2.5" style="222" customWidth="1"/>
    <col min="3843" max="3843" width="1.875" style="222" customWidth="1"/>
    <col min="3844" max="3878" width="2.5" style="222" customWidth="1"/>
    <col min="3879" max="3879" width="1.75" style="222" customWidth="1"/>
    <col min="3880" max="4096" width="2.25" style="222"/>
    <col min="4097" max="4097" width="2.375" style="222" customWidth="1"/>
    <col min="4098" max="4098" width="2.5" style="222" customWidth="1"/>
    <col min="4099" max="4099" width="1.875" style="222" customWidth="1"/>
    <col min="4100" max="4134" width="2.5" style="222" customWidth="1"/>
    <col min="4135" max="4135" width="1.75" style="222" customWidth="1"/>
    <col min="4136" max="4352" width="2.25" style="222"/>
    <col min="4353" max="4353" width="2.375" style="222" customWidth="1"/>
    <col min="4354" max="4354" width="2.5" style="222" customWidth="1"/>
    <col min="4355" max="4355" width="1.875" style="222" customWidth="1"/>
    <col min="4356" max="4390" width="2.5" style="222" customWidth="1"/>
    <col min="4391" max="4391" width="1.75" style="222" customWidth="1"/>
    <col min="4392" max="4608" width="2.25" style="222"/>
    <col min="4609" max="4609" width="2.375" style="222" customWidth="1"/>
    <col min="4610" max="4610" width="2.5" style="222" customWidth="1"/>
    <col min="4611" max="4611" width="1.875" style="222" customWidth="1"/>
    <col min="4612" max="4646" width="2.5" style="222" customWidth="1"/>
    <col min="4647" max="4647" width="1.75" style="222" customWidth="1"/>
    <col min="4648" max="4864" width="2.25" style="222"/>
    <col min="4865" max="4865" width="2.375" style="222" customWidth="1"/>
    <col min="4866" max="4866" width="2.5" style="222" customWidth="1"/>
    <col min="4867" max="4867" width="1.875" style="222" customWidth="1"/>
    <col min="4868" max="4902" width="2.5" style="222" customWidth="1"/>
    <col min="4903" max="4903" width="1.75" style="222" customWidth="1"/>
    <col min="4904" max="5120" width="2.25" style="222"/>
    <col min="5121" max="5121" width="2.375" style="222" customWidth="1"/>
    <col min="5122" max="5122" width="2.5" style="222" customWidth="1"/>
    <col min="5123" max="5123" width="1.875" style="222" customWidth="1"/>
    <col min="5124" max="5158" width="2.5" style="222" customWidth="1"/>
    <col min="5159" max="5159" width="1.75" style="222" customWidth="1"/>
    <col min="5160" max="5376" width="2.25" style="222"/>
    <col min="5377" max="5377" width="2.375" style="222" customWidth="1"/>
    <col min="5378" max="5378" width="2.5" style="222" customWidth="1"/>
    <col min="5379" max="5379" width="1.875" style="222" customWidth="1"/>
    <col min="5380" max="5414" width="2.5" style="222" customWidth="1"/>
    <col min="5415" max="5415" width="1.75" style="222" customWidth="1"/>
    <col min="5416" max="5632" width="2.25" style="222"/>
    <col min="5633" max="5633" width="2.375" style="222" customWidth="1"/>
    <col min="5634" max="5634" width="2.5" style="222" customWidth="1"/>
    <col min="5635" max="5635" width="1.875" style="222" customWidth="1"/>
    <col min="5636" max="5670" width="2.5" style="222" customWidth="1"/>
    <col min="5671" max="5671" width="1.75" style="222" customWidth="1"/>
    <col min="5672" max="5888" width="2.25" style="222"/>
    <col min="5889" max="5889" width="2.375" style="222" customWidth="1"/>
    <col min="5890" max="5890" width="2.5" style="222" customWidth="1"/>
    <col min="5891" max="5891" width="1.875" style="222" customWidth="1"/>
    <col min="5892" max="5926" width="2.5" style="222" customWidth="1"/>
    <col min="5927" max="5927" width="1.75" style="222" customWidth="1"/>
    <col min="5928" max="6144" width="2.25" style="222"/>
    <col min="6145" max="6145" width="2.375" style="222" customWidth="1"/>
    <col min="6146" max="6146" width="2.5" style="222" customWidth="1"/>
    <col min="6147" max="6147" width="1.875" style="222" customWidth="1"/>
    <col min="6148" max="6182" width="2.5" style="222" customWidth="1"/>
    <col min="6183" max="6183" width="1.75" style="222" customWidth="1"/>
    <col min="6184" max="6400" width="2.25" style="222"/>
    <col min="6401" max="6401" width="2.375" style="222" customWidth="1"/>
    <col min="6402" max="6402" width="2.5" style="222" customWidth="1"/>
    <col min="6403" max="6403" width="1.875" style="222" customWidth="1"/>
    <col min="6404" max="6438" width="2.5" style="222" customWidth="1"/>
    <col min="6439" max="6439" width="1.75" style="222" customWidth="1"/>
    <col min="6440" max="6656" width="2.25" style="222"/>
    <col min="6657" max="6657" width="2.375" style="222" customWidth="1"/>
    <col min="6658" max="6658" width="2.5" style="222" customWidth="1"/>
    <col min="6659" max="6659" width="1.875" style="222" customWidth="1"/>
    <col min="6660" max="6694" width="2.5" style="222" customWidth="1"/>
    <col min="6695" max="6695" width="1.75" style="222" customWidth="1"/>
    <col min="6696" max="6912" width="2.25" style="222"/>
    <col min="6913" max="6913" width="2.375" style="222" customWidth="1"/>
    <col min="6914" max="6914" width="2.5" style="222" customWidth="1"/>
    <col min="6915" max="6915" width="1.875" style="222" customWidth="1"/>
    <col min="6916" max="6950" width="2.5" style="222" customWidth="1"/>
    <col min="6951" max="6951" width="1.75" style="222" customWidth="1"/>
    <col min="6952" max="7168" width="2.25" style="222"/>
    <col min="7169" max="7169" width="2.375" style="222" customWidth="1"/>
    <col min="7170" max="7170" width="2.5" style="222" customWidth="1"/>
    <col min="7171" max="7171" width="1.875" style="222" customWidth="1"/>
    <col min="7172" max="7206" width="2.5" style="222" customWidth="1"/>
    <col min="7207" max="7207" width="1.75" style="222" customWidth="1"/>
    <col min="7208" max="7424" width="2.25" style="222"/>
    <col min="7425" max="7425" width="2.375" style="222" customWidth="1"/>
    <col min="7426" max="7426" width="2.5" style="222" customWidth="1"/>
    <col min="7427" max="7427" width="1.875" style="222" customWidth="1"/>
    <col min="7428" max="7462" width="2.5" style="222" customWidth="1"/>
    <col min="7463" max="7463" width="1.75" style="222" customWidth="1"/>
    <col min="7464" max="7680" width="2.25" style="222"/>
    <col min="7681" max="7681" width="2.375" style="222" customWidth="1"/>
    <col min="7682" max="7682" width="2.5" style="222" customWidth="1"/>
    <col min="7683" max="7683" width="1.875" style="222" customWidth="1"/>
    <col min="7684" max="7718" width="2.5" style="222" customWidth="1"/>
    <col min="7719" max="7719" width="1.75" style="222" customWidth="1"/>
    <col min="7720" max="7936" width="2.25" style="222"/>
    <col min="7937" max="7937" width="2.375" style="222" customWidth="1"/>
    <col min="7938" max="7938" width="2.5" style="222" customWidth="1"/>
    <col min="7939" max="7939" width="1.875" style="222" customWidth="1"/>
    <col min="7940" max="7974" width="2.5" style="222" customWidth="1"/>
    <col min="7975" max="7975" width="1.75" style="222" customWidth="1"/>
    <col min="7976" max="8192" width="2.25" style="222"/>
    <col min="8193" max="8193" width="2.375" style="222" customWidth="1"/>
    <col min="8194" max="8194" width="2.5" style="222" customWidth="1"/>
    <col min="8195" max="8195" width="1.875" style="222" customWidth="1"/>
    <col min="8196" max="8230" width="2.5" style="222" customWidth="1"/>
    <col min="8231" max="8231" width="1.75" style="222" customWidth="1"/>
    <col min="8232" max="8448" width="2.25" style="222"/>
    <col min="8449" max="8449" width="2.375" style="222" customWidth="1"/>
    <col min="8450" max="8450" width="2.5" style="222" customWidth="1"/>
    <col min="8451" max="8451" width="1.875" style="222" customWidth="1"/>
    <col min="8452" max="8486" width="2.5" style="222" customWidth="1"/>
    <col min="8487" max="8487" width="1.75" style="222" customWidth="1"/>
    <col min="8488" max="8704" width="2.25" style="222"/>
    <col min="8705" max="8705" width="2.375" style="222" customWidth="1"/>
    <col min="8706" max="8706" width="2.5" style="222" customWidth="1"/>
    <col min="8707" max="8707" width="1.875" style="222" customWidth="1"/>
    <col min="8708" max="8742" width="2.5" style="222" customWidth="1"/>
    <col min="8743" max="8743" width="1.75" style="222" customWidth="1"/>
    <col min="8744" max="8960" width="2.25" style="222"/>
    <col min="8961" max="8961" width="2.375" style="222" customWidth="1"/>
    <col min="8962" max="8962" width="2.5" style="222" customWidth="1"/>
    <col min="8963" max="8963" width="1.875" style="222" customWidth="1"/>
    <col min="8964" max="8998" width="2.5" style="222" customWidth="1"/>
    <col min="8999" max="8999" width="1.75" style="222" customWidth="1"/>
    <col min="9000" max="9216" width="2.25" style="222"/>
    <col min="9217" max="9217" width="2.375" style="222" customWidth="1"/>
    <col min="9218" max="9218" width="2.5" style="222" customWidth="1"/>
    <col min="9219" max="9219" width="1.875" style="222" customWidth="1"/>
    <col min="9220" max="9254" width="2.5" style="222" customWidth="1"/>
    <col min="9255" max="9255" width="1.75" style="222" customWidth="1"/>
    <col min="9256" max="9472" width="2.25" style="222"/>
    <col min="9473" max="9473" width="2.375" style="222" customWidth="1"/>
    <col min="9474" max="9474" width="2.5" style="222" customWidth="1"/>
    <col min="9475" max="9475" width="1.875" style="222" customWidth="1"/>
    <col min="9476" max="9510" width="2.5" style="222" customWidth="1"/>
    <col min="9511" max="9511" width="1.75" style="222" customWidth="1"/>
    <col min="9512" max="9728" width="2.25" style="222"/>
    <col min="9729" max="9729" width="2.375" style="222" customWidth="1"/>
    <col min="9730" max="9730" width="2.5" style="222" customWidth="1"/>
    <col min="9731" max="9731" width="1.875" style="222" customWidth="1"/>
    <col min="9732" max="9766" width="2.5" style="222" customWidth="1"/>
    <col min="9767" max="9767" width="1.75" style="222" customWidth="1"/>
    <col min="9768" max="9984" width="2.25" style="222"/>
    <col min="9985" max="9985" width="2.375" style="222" customWidth="1"/>
    <col min="9986" max="9986" width="2.5" style="222" customWidth="1"/>
    <col min="9987" max="9987" width="1.875" style="222" customWidth="1"/>
    <col min="9988" max="10022" width="2.5" style="222" customWidth="1"/>
    <col min="10023" max="10023" width="1.75" style="222" customWidth="1"/>
    <col min="10024" max="10240" width="2.25" style="222"/>
    <col min="10241" max="10241" width="2.375" style="222" customWidth="1"/>
    <col min="10242" max="10242" width="2.5" style="222" customWidth="1"/>
    <col min="10243" max="10243" width="1.875" style="222" customWidth="1"/>
    <col min="10244" max="10278" width="2.5" style="222" customWidth="1"/>
    <col min="10279" max="10279" width="1.75" style="222" customWidth="1"/>
    <col min="10280" max="10496" width="2.25" style="222"/>
    <col min="10497" max="10497" width="2.375" style="222" customWidth="1"/>
    <col min="10498" max="10498" width="2.5" style="222" customWidth="1"/>
    <col min="10499" max="10499" width="1.875" style="222" customWidth="1"/>
    <col min="10500" max="10534" width="2.5" style="222" customWidth="1"/>
    <col min="10535" max="10535" width="1.75" style="222" customWidth="1"/>
    <col min="10536" max="10752" width="2.25" style="222"/>
    <col min="10753" max="10753" width="2.375" style="222" customWidth="1"/>
    <col min="10754" max="10754" width="2.5" style="222" customWidth="1"/>
    <col min="10755" max="10755" width="1.875" style="222" customWidth="1"/>
    <col min="10756" max="10790" width="2.5" style="222" customWidth="1"/>
    <col min="10791" max="10791" width="1.75" style="222" customWidth="1"/>
    <col min="10792" max="11008" width="2.25" style="222"/>
    <col min="11009" max="11009" width="2.375" style="222" customWidth="1"/>
    <col min="11010" max="11010" width="2.5" style="222" customWidth="1"/>
    <col min="11011" max="11011" width="1.875" style="222" customWidth="1"/>
    <col min="11012" max="11046" width="2.5" style="222" customWidth="1"/>
    <col min="11047" max="11047" width="1.75" style="222" customWidth="1"/>
    <col min="11048" max="11264" width="2.25" style="222"/>
    <col min="11265" max="11265" width="2.375" style="222" customWidth="1"/>
    <col min="11266" max="11266" width="2.5" style="222" customWidth="1"/>
    <col min="11267" max="11267" width="1.875" style="222" customWidth="1"/>
    <col min="11268" max="11302" width="2.5" style="222" customWidth="1"/>
    <col min="11303" max="11303" width="1.75" style="222" customWidth="1"/>
    <col min="11304" max="11520" width="2.25" style="222"/>
    <col min="11521" max="11521" width="2.375" style="222" customWidth="1"/>
    <col min="11522" max="11522" width="2.5" style="222" customWidth="1"/>
    <col min="11523" max="11523" width="1.875" style="222" customWidth="1"/>
    <col min="11524" max="11558" width="2.5" style="222" customWidth="1"/>
    <col min="11559" max="11559" width="1.75" style="222" customWidth="1"/>
    <col min="11560" max="11776" width="2.25" style="222"/>
    <col min="11777" max="11777" width="2.375" style="222" customWidth="1"/>
    <col min="11778" max="11778" width="2.5" style="222" customWidth="1"/>
    <col min="11779" max="11779" width="1.875" style="222" customWidth="1"/>
    <col min="11780" max="11814" width="2.5" style="222" customWidth="1"/>
    <col min="11815" max="11815" width="1.75" style="222" customWidth="1"/>
    <col min="11816" max="12032" width="2.25" style="222"/>
    <col min="12033" max="12033" width="2.375" style="222" customWidth="1"/>
    <col min="12034" max="12034" width="2.5" style="222" customWidth="1"/>
    <col min="12035" max="12035" width="1.875" style="222" customWidth="1"/>
    <col min="12036" max="12070" width="2.5" style="222" customWidth="1"/>
    <col min="12071" max="12071" width="1.75" style="222" customWidth="1"/>
    <col min="12072" max="12288" width="2.25" style="222"/>
    <col min="12289" max="12289" width="2.375" style="222" customWidth="1"/>
    <col min="12290" max="12290" width="2.5" style="222" customWidth="1"/>
    <col min="12291" max="12291" width="1.875" style="222" customWidth="1"/>
    <col min="12292" max="12326" width="2.5" style="222" customWidth="1"/>
    <col min="12327" max="12327" width="1.75" style="222" customWidth="1"/>
    <col min="12328" max="12544" width="2.25" style="222"/>
    <col min="12545" max="12545" width="2.375" style="222" customWidth="1"/>
    <col min="12546" max="12546" width="2.5" style="222" customWidth="1"/>
    <col min="12547" max="12547" width="1.875" style="222" customWidth="1"/>
    <col min="12548" max="12582" width="2.5" style="222" customWidth="1"/>
    <col min="12583" max="12583" width="1.75" style="222" customWidth="1"/>
    <col min="12584" max="12800" width="2.25" style="222"/>
    <col min="12801" max="12801" width="2.375" style="222" customWidth="1"/>
    <col min="12802" max="12802" width="2.5" style="222" customWidth="1"/>
    <col min="12803" max="12803" width="1.875" style="222" customWidth="1"/>
    <col min="12804" max="12838" width="2.5" style="222" customWidth="1"/>
    <col min="12839" max="12839" width="1.75" style="222" customWidth="1"/>
    <col min="12840" max="13056" width="2.25" style="222"/>
    <col min="13057" max="13057" width="2.375" style="222" customWidth="1"/>
    <col min="13058" max="13058" width="2.5" style="222" customWidth="1"/>
    <col min="13059" max="13059" width="1.875" style="222" customWidth="1"/>
    <col min="13060" max="13094" width="2.5" style="222" customWidth="1"/>
    <col min="13095" max="13095" width="1.75" style="222" customWidth="1"/>
    <col min="13096" max="13312" width="2.25" style="222"/>
    <col min="13313" max="13313" width="2.375" style="222" customWidth="1"/>
    <col min="13314" max="13314" width="2.5" style="222" customWidth="1"/>
    <col min="13315" max="13315" width="1.875" style="222" customWidth="1"/>
    <col min="13316" max="13350" width="2.5" style="222" customWidth="1"/>
    <col min="13351" max="13351" width="1.75" style="222" customWidth="1"/>
    <col min="13352" max="13568" width="2.25" style="222"/>
    <col min="13569" max="13569" width="2.375" style="222" customWidth="1"/>
    <col min="13570" max="13570" width="2.5" style="222" customWidth="1"/>
    <col min="13571" max="13571" width="1.875" style="222" customWidth="1"/>
    <col min="13572" max="13606" width="2.5" style="222" customWidth="1"/>
    <col min="13607" max="13607" width="1.75" style="222" customWidth="1"/>
    <col min="13608" max="13824" width="2.25" style="222"/>
    <col min="13825" max="13825" width="2.375" style="222" customWidth="1"/>
    <col min="13826" max="13826" width="2.5" style="222" customWidth="1"/>
    <col min="13827" max="13827" width="1.875" style="222" customWidth="1"/>
    <col min="13828" max="13862" width="2.5" style="222" customWidth="1"/>
    <col min="13863" max="13863" width="1.75" style="222" customWidth="1"/>
    <col min="13864" max="14080" width="2.25" style="222"/>
    <col min="14081" max="14081" width="2.375" style="222" customWidth="1"/>
    <col min="14082" max="14082" width="2.5" style="222" customWidth="1"/>
    <col min="14083" max="14083" width="1.875" style="222" customWidth="1"/>
    <col min="14084" max="14118" width="2.5" style="222" customWidth="1"/>
    <col min="14119" max="14119" width="1.75" style="222" customWidth="1"/>
    <col min="14120" max="14336" width="2.25" style="222"/>
    <col min="14337" max="14337" width="2.375" style="222" customWidth="1"/>
    <col min="14338" max="14338" width="2.5" style="222" customWidth="1"/>
    <col min="14339" max="14339" width="1.875" style="222" customWidth="1"/>
    <col min="14340" max="14374" width="2.5" style="222" customWidth="1"/>
    <col min="14375" max="14375" width="1.75" style="222" customWidth="1"/>
    <col min="14376" max="14592" width="2.25" style="222"/>
    <col min="14593" max="14593" width="2.375" style="222" customWidth="1"/>
    <col min="14594" max="14594" width="2.5" style="222" customWidth="1"/>
    <col min="14595" max="14595" width="1.875" style="222" customWidth="1"/>
    <col min="14596" max="14630" width="2.5" style="222" customWidth="1"/>
    <col min="14631" max="14631" width="1.75" style="222" customWidth="1"/>
    <col min="14632" max="14848" width="2.25" style="222"/>
    <col min="14849" max="14849" width="2.375" style="222" customWidth="1"/>
    <col min="14850" max="14850" width="2.5" style="222" customWidth="1"/>
    <col min="14851" max="14851" width="1.875" style="222" customWidth="1"/>
    <col min="14852" max="14886" width="2.5" style="222" customWidth="1"/>
    <col min="14887" max="14887" width="1.75" style="222" customWidth="1"/>
    <col min="14888" max="15104" width="2.25" style="222"/>
    <col min="15105" max="15105" width="2.375" style="222" customWidth="1"/>
    <col min="15106" max="15106" width="2.5" style="222" customWidth="1"/>
    <col min="15107" max="15107" width="1.875" style="222" customWidth="1"/>
    <col min="15108" max="15142" width="2.5" style="222" customWidth="1"/>
    <col min="15143" max="15143" width="1.75" style="222" customWidth="1"/>
    <col min="15144" max="15360" width="2.25" style="222"/>
    <col min="15361" max="15361" width="2.375" style="222" customWidth="1"/>
    <col min="15362" max="15362" width="2.5" style="222" customWidth="1"/>
    <col min="15363" max="15363" width="1.875" style="222" customWidth="1"/>
    <col min="15364" max="15398" width="2.5" style="222" customWidth="1"/>
    <col min="15399" max="15399" width="1.75" style="222" customWidth="1"/>
    <col min="15400" max="15616" width="2.25" style="222"/>
    <col min="15617" max="15617" width="2.375" style="222" customWidth="1"/>
    <col min="15618" max="15618" width="2.5" style="222" customWidth="1"/>
    <col min="15619" max="15619" width="1.875" style="222" customWidth="1"/>
    <col min="15620" max="15654" width="2.5" style="222" customWidth="1"/>
    <col min="15655" max="15655" width="1.75" style="222" customWidth="1"/>
    <col min="15656" max="15872" width="2.25" style="222"/>
    <col min="15873" max="15873" width="2.375" style="222" customWidth="1"/>
    <col min="15874" max="15874" width="2.5" style="222" customWidth="1"/>
    <col min="15875" max="15875" width="1.875" style="222" customWidth="1"/>
    <col min="15876" max="15910" width="2.5" style="222" customWidth="1"/>
    <col min="15911" max="15911" width="1.75" style="222" customWidth="1"/>
    <col min="15912" max="16128" width="2.25" style="222"/>
    <col min="16129" max="16129" width="2.375" style="222" customWidth="1"/>
    <col min="16130" max="16130" width="2.5" style="222" customWidth="1"/>
    <col min="16131" max="16131" width="1.875" style="222" customWidth="1"/>
    <col min="16132" max="16166" width="2.5" style="222" customWidth="1"/>
    <col min="16167" max="16167" width="1.75" style="222" customWidth="1"/>
    <col min="16168" max="16384" width="2.25" style="222"/>
  </cols>
  <sheetData>
    <row r="1" spans="1:39" ht="18" customHeight="1" x14ac:dyDescent="0.15">
      <c r="A1" s="221" t="s">
        <v>586</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row>
    <row r="2" spans="1:39" ht="9.75" customHeight="1" x14ac:dyDescent="0.15">
      <c r="A2" s="221"/>
      <c r="B2" s="223"/>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5"/>
    </row>
    <row r="3" spans="1:39" ht="17.25" customHeight="1" x14ac:dyDescent="0.15">
      <c r="A3" s="221"/>
      <c r="B3" s="226"/>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7"/>
    </row>
    <row r="4" spans="1:39" ht="6.75" customHeight="1" x14ac:dyDescent="0.15">
      <c r="A4" s="221"/>
      <c r="B4" s="226"/>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8"/>
    </row>
    <row r="5" spans="1:39" ht="36" customHeight="1" x14ac:dyDescent="0.15">
      <c r="A5" s="221"/>
      <c r="B5" s="226"/>
      <c r="C5" s="221"/>
      <c r="D5" s="3699" t="s">
        <v>535</v>
      </c>
      <c r="E5" s="3700"/>
      <c r="F5" s="3700"/>
      <c r="G5" s="3700"/>
      <c r="H5" s="3700"/>
      <c r="I5" s="3700"/>
      <c r="J5" s="3700"/>
      <c r="K5" s="3700"/>
      <c r="L5" s="3700"/>
      <c r="M5" s="3700"/>
      <c r="N5" s="3700"/>
      <c r="O5" s="3700"/>
      <c r="P5" s="3700"/>
      <c r="Q5" s="3700"/>
      <c r="R5" s="3700"/>
      <c r="S5" s="3700"/>
      <c r="T5" s="3700"/>
      <c r="U5" s="3700"/>
      <c r="V5" s="3700"/>
      <c r="W5" s="3700"/>
      <c r="X5" s="3700"/>
      <c r="Y5" s="3700"/>
      <c r="Z5" s="3700"/>
      <c r="AA5" s="3700"/>
      <c r="AB5" s="3700"/>
      <c r="AC5" s="3700"/>
      <c r="AD5" s="3700"/>
      <c r="AE5" s="3700"/>
      <c r="AF5" s="3700"/>
      <c r="AG5" s="3700"/>
      <c r="AH5" s="3700"/>
      <c r="AI5" s="3700"/>
      <c r="AJ5" s="3700"/>
      <c r="AK5" s="3700"/>
      <c r="AL5" s="3700"/>
      <c r="AM5" s="228"/>
    </row>
    <row r="6" spans="1:39" ht="9.75" customHeight="1" x14ac:dyDescent="0.15">
      <c r="A6" s="221"/>
      <c r="B6" s="226"/>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8"/>
    </row>
    <row r="7" spans="1:39" ht="16.5" customHeight="1" x14ac:dyDescent="0.15">
      <c r="A7" s="221"/>
      <c r="B7" s="226"/>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3701"/>
      <c r="AC7" s="3701"/>
      <c r="AD7" s="3702"/>
      <c r="AE7" s="3702"/>
      <c r="AF7" s="221" t="s">
        <v>405</v>
      </c>
      <c r="AG7" s="3703"/>
      <c r="AH7" s="3703"/>
      <c r="AI7" s="221" t="s">
        <v>537</v>
      </c>
      <c r="AJ7" s="3702"/>
      <c r="AK7" s="3702"/>
      <c r="AL7" s="221" t="s">
        <v>331</v>
      </c>
      <c r="AM7" s="228"/>
    </row>
    <row r="8" spans="1:39" ht="17.25" customHeight="1" x14ac:dyDescent="0.15">
      <c r="A8" s="221"/>
      <c r="B8" s="226"/>
      <c r="C8" s="221"/>
      <c r="D8" s="221" t="s">
        <v>551</v>
      </c>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8"/>
    </row>
    <row r="9" spans="1:39" ht="13.5" customHeight="1" x14ac:dyDescent="0.15">
      <c r="A9" s="221"/>
      <c r="B9" s="226"/>
      <c r="C9" s="221"/>
      <c r="D9" s="221"/>
      <c r="E9" s="221"/>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8"/>
    </row>
    <row r="10" spans="1:39" ht="13.5" customHeight="1" x14ac:dyDescent="0.15">
      <c r="A10" s="221"/>
      <c r="B10" s="226"/>
      <c r="C10" s="221"/>
      <c r="D10" s="221"/>
      <c r="E10" s="221"/>
      <c r="F10" s="221"/>
      <c r="G10" s="221"/>
      <c r="H10" s="221"/>
      <c r="I10" s="221"/>
      <c r="J10" s="221"/>
      <c r="K10" s="221"/>
      <c r="L10" s="221"/>
      <c r="M10" s="221"/>
      <c r="N10" s="221"/>
      <c r="O10" s="221"/>
      <c r="P10" s="221"/>
      <c r="Q10" s="3697" t="s">
        <v>1</v>
      </c>
      <c r="R10" s="3697"/>
      <c r="S10" s="3697"/>
      <c r="T10" s="3697"/>
      <c r="U10" s="229"/>
      <c r="V10" s="3697" t="s">
        <v>0</v>
      </c>
      <c r="W10" s="3697"/>
      <c r="X10" s="3697"/>
      <c r="Y10" s="3697"/>
      <c r="Z10" s="3698"/>
      <c r="AA10" s="3698"/>
      <c r="AB10" s="3698"/>
      <c r="AC10" s="3698"/>
      <c r="AD10" s="3698"/>
      <c r="AE10" s="3698"/>
      <c r="AF10" s="3698"/>
      <c r="AG10" s="3698"/>
      <c r="AH10" s="3698"/>
      <c r="AI10" s="3698"/>
      <c r="AJ10" s="3698"/>
      <c r="AK10" s="3698"/>
      <c r="AL10" s="3698"/>
      <c r="AM10" s="227"/>
    </row>
    <row r="11" spans="1:39" ht="16.5" customHeight="1" x14ac:dyDescent="0.15">
      <c r="A11" s="221"/>
      <c r="B11" s="226"/>
      <c r="C11" s="221"/>
      <c r="D11" s="221"/>
      <c r="E11" s="221"/>
      <c r="F11" s="221"/>
      <c r="G11" s="221"/>
      <c r="H11" s="221"/>
      <c r="I11" s="221"/>
      <c r="J11" s="221"/>
      <c r="K11" s="221"/>
      <c r="L11" s="221"/>
      <c r="M11" s="221"/>
      <c r="N11" s="221"/>
      <c r="O11" s="221"/>
      <c r="P11" s="221"/>
      <c r="Q11" s="230" t="s">
        <v>538</v>
      </c>
      <c r="R11" s="229"/>
      <c r="S11" s="230"/>
      <c r="T11" s="230"/>
      <c r="U11" s="229"/>
      <c r="V11" s="3697" t="s">
        <v>3</v>
      </c>
      <c r="W11" s="3697"/>
      <c r="X11" s="3697"/>
      <c r="Y11" s="3697"/>
      <c r="Z11" s="3698"/>
      <c r="AA11" s="3698"/>
      <c r="AB11" s="3698"/>
      <c r="AC11" s="3698"/>
      <c r="AD11" s="3698"/>
      <c r="AE11" s="3698"/>
      <c r="AF11" s="3698"/>
      <c r="AG11" s="3698"/>
      <c r="AH11" s="3698"/>
      <c r="AI11" s="3698"/>
      <c r="AJ11" s="3698"/>
      <c r="AK11" s="3698"/>
      <c r="AL11" s="3698"/>
      <c r="AM11" s="227"/>
    </row>
    <row r="12" spans="1:39" ht="16.5" customHeight="1" x14ac:dyDescent="0.15">
      <c r="A12" s="221"/>
      <c r="B12" s="226"/>
      <c r="C12" s="221"/>
      <c r="D12" s="221"/>
      <c r="E12" s="221"/>
      <c r="F12" s="221"/>
      <c r="G12" s="221"/>
      <c r="H12" s="221"/>
      <c r="I12" s="221"/>
      <c r="J12" s="221"/>
      <c r="K12" s="221"/>
      <c r="L12" s="221"/>
      <c r="M12" s="221"/>
      <c r="N12" s="221"/>
      <c r="O12" s="221"/>
      <c r="P12" s="221"/>
      <c r="Q12" s="230"/>
      <c r="R12" s="230"/>
      <c r="S12" s="230"/>
      <c r="T12" s="230"/>
      <c r="U12" s="229"/>
      <c r="V12" s="3707" t="s">
        <v>14</v>
      </c>
      <c r="W12" s="3707"/>
      <c r="X12" s="3707"/>
      <c r="Y12" s="3707"/>
      <c r="Z12" s="3708"/>
      <c r="AA12" s="3708"/>
      <c r="AB12" s="3708"/>
      <c r="AC12" s="3708"/>
      <c r="AD12" s="3708"/>
      <c r="AE12" s="3708"/>
      <c r="AF12" s="3708"/>
      <c r="AG12" s="3708"/>
      <c r="AH12" s="3708"/>
      <c r="AI12" s="3708"/>
      <c r="AJ12" s="3708"/>
      <c r="AK12" s="230"/>
      <c r="AL12" s="230"/>
      <c r="AM12" s="227"/>
    </row>
    <row r="13" spans="1:39" x14ac:dyDescent="0.15">
      <c r="A13" s="221"/>
      <c r="B13" s="226"/>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8"/>
    </row>
    <row r="14" spans="1:39" ht="18.75" customHeight="1" x14ac:dyDescent="0.15">
      <c r="A14" s="221"/>
      <c r="B14" s="226"/>
      <c r="C14" s="231"/>
      <c r="E14" s="231" t="s">
        <v>539</v>
      </c>
      <c r="F14" s="231"/>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2"/>
    </row>
    <row r="15" spans="1:39" ht="7.5" customHeight="1" x14ac:dyDescent="0.15">
      <c r="A15" s="221"/>
      <c r="B15" s="226"/>
      <c r="C15" s="221"/>
      <c r="D15" s="221"/>
      <c r="E15" s="221"/>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8"/>
    </row>
    <row r="16" spans="1:39" ht="22.5" customHeight="1" x14ac:dyDescent="0.15">
      <c r="A16" s="221"/>
      <c r="B16" s="226"/>
      <c r="C16" s="221"/>
      <c r="D16" s="221"/>
      <c r="E16" s="221"/>
      <c r="F16" s="221"/>
      <c r="G16" s="221"/>
      <c r="H16" s="221"/>
      <c r="I16" s="221"/>
      <c r="J16" s="221"/>
      <c r="K16" s="221"/>
      <c r="L16" s="221"/>
      <c r="M16" s="3709" t="s">
        <v>540</v>
      </c>
      <c r="N16" s="3710"/>
      <c r="O16" s="3710"/>
      <c r="P16" s="3710"/>
      <c r="Q16" s="3710"/>
      <c r="R16" s="3710"/>
      <c r="S16" s="3710"/>
      <c r="T16" s="3710"/>
      <c r="U16" s="3710"/>
      <c r="V16" s="233"/>
      <c r="W16" s="234"/>
      <c r="X16" s="234"/>
      <c r="Y16" s="234"/>
      <c r="Z16" s="234"/>
      <c r="AA16" s="234"/>
      <c r="AB16" s="234"/>
      <c r="AC16" s="234"/>
      <c r="AD16" s="234"/>
      <c r="AE16" s="234"/>
      <c r="AF16" s="234"/>
      <c r="AG16" s="234"/>
      <c r="AH16" s="234"/>
      <c r="AI16" s="234"/>
      <c r="AJ16" s="234"/>
      <c r="AK16" s="234"/>
      <c r="AL16" s="235"/>
      <c r="AM16" s="227"/>
    </row>
    <row r="17" spans="1:39" ht="44.25" customHeight="1" x14ac:dyDescent="0.15">
      <c r="A17" s="221"/>
      <c r="B17" s="226"/>
      <c r="C17" s="221"/>
      <c r="D17" s="3711" t="s">
        <v>589</v>
      </c>
      <c r="E17" s="3712"/>
      <c r="F17" s="3712"/>
      <c r="G17" s="3712"/>
      <c r="H17" s="3712"/>
      <c r="I17" s="3712"/>
      <c r="J17" s="3712"/>
      <c r="K17" s="3712"/>
      <c r="L17" s="3712"/>
      <c r="M17" s="3712"/>
      <c r="N17" s="3712"/>
      <c r="O17" s="3712"/>
      <c r="P17" s="3712"/>
      <c r="Q17" s="3712"/>
      <c r="R17" s="3712"/>
      <c r="S17" s="3712"/>
      <c r="T17" s="3712"/>
      <c r="U17" s="3712"/>
      <c r="V17" s="3712"/>
      <c r="W17" s="3712"/>
      <c r="X17" s="3712"/>
      <c r="Y17" s="3712"/>
      <c r="Z17" s="3712"/>
      <c r="AA17" s="3712"/>
      <c r="AB17" s="3712"/>
      <c r="AC17" s="3712"/>
      <c r="AD17" s="3712"/>
      <c r="AE17" s="3712"/>
      <c r="AF17" s="3712"/>
      <c r="AG17" s="3712"/>
      <c r="AH17" s="3712"/>
      <c r="AI17" s="3712"/>
      <c r="AJ17" s="3712"/>
      <c r="AK17" s="3712"/>
      <c r="AL17" s="3713"/>
      <c r="AM17" s="228"/>
    </row>
    <row r="18" spans="1:39" ht="29.25" customHeight="1" x14ac:dyDescent="0.15">
      <c r="A18" s="221"/>
      <c r="B18" s="226"/>
      <c r="C18" s="221"/>
      <c r="D18" s="3714" t="s">
        <v>541</v>
      </c>
      <c r="E18" s="3715"/>
      <c r="F18" s="3715"/>
      <c r="G18" s="3715"/>
      <c r="H18" s="3715"/>
      <c r="I18" s="3715"/>
      <c r="J18" s="3715"/>
      <c r="K18" s="3715"/>
      <c r="L18" s="3715"/>
      <c r="M18" s="3715"/>
      <c r="N18" s="3715"/>
      <c r="O18" s="3715"/>
      <c r="P18" s="3715"/>
      <c r="Q18" s="3715"/>
      <c r="R18" s="3715"/>
      <c r="S18" s="3715"/>
      <c r="T18" s="3715"/>
      <c r="U18" s="3715"/>
      <c r="V18" s="3715"/>
      <c r="W18" s="3715"/>
      <c r="X18" s="3715"/>
      <c r="Y18" s="3715"/>
      <c r="Z18" s="3715"/>
      <c r="AA18" s="3715"/>
      <c r="AB18" s="3715"/>
      <c r="AC18" s="3715"/>
      <c r="AD18" s="3715"/>
      <c r="AE18" s="3715"/>
      <c r="AF18" s="3715"/>
      <c r="AG18" s="3715"/>
      <c r="AH18" s="3715"/>
      <c r="AI18" s="3715"/>
      <c r="AJ18" s="3715"/>
      <c r="AK18" s="3715"/>
      <c r="AL18" s="3716"/>
      <c r="AM18" s="228"/>
    </row>
    <row r="19" spans="1:39" ht="29.25" customHeight="1" x14ac:dyDescent="0.15">
      <c r="A19" s="221"/>
      <c r="B19" s="226"/>
      <c r="C19" s="221"/>
      <c r="D19" s="3717" t="s">
        <v>542</v>
      </c>
      <c r="E19" s="3718"/>
      <c r="F19" s="3718"/>
      <c r="G19" s="3718"/>
      <c r="H19" s="3718"/>
      <c r="I19" s="3718"/>
      <c r="J19" s="3718"/>
      <c r="K19" s="3718"/>
      <c r="L19" s="3718"/>
      <c r="M19" s="3718"/>
      <c r="N19" s="3718"/>
      <c r="O19" s="3718"/>
      <c r="P19" s="3718"/>
      <c r="Q19" s="3718"/>
      <c r="R19" s="3718"/>
      <c r="S19" s="3718"/>
      <c r="T19" s="3718"/>
      <c r="U19" s="3718"/>
      <c r="V19" s="3718"/>
      <c r="W19" s="3718"/>
      <c r="X19" s="3718"/>
      <c r="Y19" s="3718"/>
      <c r="Z19" s="3718"/>
      <c r="AA19" s="3718"/>
      <c r="AB19" s="3718"/>
      <c r="AC19" s="3718"/>
      <c r="AD19" s="3718"/>
      <c r="AE19" s="3718"/>
      <c r="AF19" s="3718"/>
      <c r="AG19" s="3718"/>
      <c r="AH19" s="3718"/>
      <c r="AI19" s="3718"/>
      <c r="AJ19" s="3718"/>
      <c r="AK19" s="3718"/>
      <c r="AL19" s="3719"/>
      <c r="AM19" s="228"/>
    </row>
    <row r="20" spans="1:39" ht="51" customHeight="1" x14ac:dyDescent="0.15">
      <c r="A20" s="221"/>
      <c r="B20" s="226"/>
      <c r="C20" s="221"/>
      <c r="D20" s="3720" t="s">
        <v>543</v>
      </c>
      <c r="E20" s="3718"/>
      <c r="F20" s="3718"/>
      <c r="G20" s="3718"/>
      <c r="H20" s="3718"/>
      <c r="I20" s="3718"/>
      <c r="J20" s="3718"/>
      <c r="K20" s="3718"/>
      <c r="L20" s="3718"/>
      <c r="M20" s="3718"/>
      <c r="N20" s="3718"/>
      <c r="O20" s="3718"/>
      <c r="P20" s="3718"/>
      <c r="Q20" s="3718"/>
      <c r="R20" s="3718"/>
      <c r="S20" s="3718"/>
      <c r="T20" s="3718"/>
      <c r="U20" s="3718"/>
      <c r="V20" s="3718"/>
      <c r="W20" s="3718"/>
      <c r="X20" s="3718"/>
      <c r="Y20" s="3718"/>
      <c r="Z20" s="3718"/>
      <c r="AA20" s="3718"/>
      <c r="AB20" s="3718"/>
      <c r="AC20" s="3718"/>
      <c r="AD20" s="3718"/>
      <c r="AE20" s="3718"/>
      <c r="AF20" s="3718"/>
      <c r="AG20" s="3718"/>
      <c r="AH20" s="3718"/>
      <c r="AI20" s="3718"/>
      <c r="AJ20" s="3718"/>
      <c r="AK20" s="3718"/>
      <c r="AL20" s="3719"/>
      <c r="AM20" s="228"/>
    </row>
    <row r="21" spans="1:39" ht="29.25" customHeight="1" x14ac:dyDescent="0.15">
      <c r="A21" s="221"/>
      <c r="B21" s="226"/>
      <c r="C21" s="221"/>
      <c r="D21" s="3717" t="s">
        <v>544</v>
      </c>
      <c r="E21" s="3718"/>
      <c r="F21" s="3718"/>
      <c r="G21" s="3718"/>
      <c r="H21" s="3718"/>
      <c r="I21" s="3718"/>
      <c r="J21" s="3718"/>
      <c r="K21" s="3718"/>
      <c r="L21" s="3718"/>
      <c r="M21" s="3718"/>
      <c r="N21" s="3718"/>
      <c r="O21" s="3718"/>
      <c r="P21" s="3718"/>
      <c r="Q21" s="3718"/>
      <c r="R21" s="3718"/>
      <c r="S21" s="3718"/>
      <c r="T21" s="3718"/>
      <c r="U21" s="3718"/>
      <c r="V21" s="3718"/>
      <c r="W21" s="3718"/>
      <c r="X21" s="3718"/>
      <c r="Y21" s="3718"/>
      <c r="Z21" s="3718"/>
      <c r="AA21" s="3718"/>
      <c r="AB21" s="3718"/>
      <c r="AC21" s="3718"/>
      <c r="AD21" s="3718"/>
      <c r="AE21" s="3718"/>
      <c r="AF21" s="3718"/>
      <c r="AG21" s="3718"/>
      <c r="AH21" s="3718"/>
      <c r="AI21" s="3718"/>
      <c r="AJ21" s="3718"/>
      <c r="AK21" s="3718"/>
      <c r="AL21" s="3719"/>
      <c r="AM21" s="228"/>
    </row>
    <row r="22" spans="1:39" ht="29.25" customHeight="1" x14ac:dyDescent="0.15">
      <c r="A22" s="221"/>
      <c r="B22" s="226"/>
      <c r="C22" s="221"/>
      <c r="D22" s="3717" t="s">
        <v>545</v>
      </c>
      <c r="E22" s="3718"/>
      <c r="F22" s="3718"/>
      <c r="G22" s="3718"/>
      <c r="H22" s="3718"/>
      <c r="I22" s="3718"/>
      <c r="J22" s="3718"/>
      <c r="K22" s="3718"/>
      <c r="L22" s="3718"/>
      <c r="M22" s="3718"/>
      <c r="N22" s="3718"/>
      <c r="O22" s="3718"/>
      <c r="P22" s="3718"/>
      <c r="Q22" s="3718"/>
      <c r="R22" s="3718"/>
      <c r="S22" s="3718"/>
      <c r="T22" s="3718"/>
      <c r="U22" s="3718"/>
      <c r="V22" s="3718"/>
      <c r="W22" s="3718"/>
      <c r="X22" s="3718"/>
      <c r="Y22" s="3718"/>
      <c r="Z22" s="3718"/>
      <c r="AA22" s="3718"/>
      <c r="AB22" s="3718"/>
      <c r="AC22" s="3718"/>
      <c r="AD22" s="3718"/>
      <c r="AE22" s="3718"/>
      <c r="AF22" s="3718"/>
      <c r="AG22" s="3718"/>
      <c r="AH22" s="3718"/>
      <c r="AI22" s="3718"/>
      <c r="AJ22" s="3718"/>
      <c r="AK22" s="3718"/>
      <c r="AL22" s="3719"/>
      <c r="AM22" s="228"/>
    </row>
    <row r="23" spans="1:39" ht="29.25" customHeight="1" x14ac:dyDescent="0.15">
      <c r="A23" s="221"/>
      <c r="B23" s="226"/>
      <c r="C23" s="221"/>
      <c r="D23" s="3704" t="s">
        <v>546</v>
      </c>
      <c r="E23" s="3705"/>
      <c r="F23" s="3705"/>
      <c r="G23" s="3705"/>
      <c r="H23" s="3705"/>
      <c r="I23" s="3705"/>
      <c r="J23" s="3705"/>
      <c r="K23" s="3705"/>
      <c r="L23" s="3705"/>
      <c r="M23" s="3705"/>
      <c r="N23" s="3705"/>
      <c r="O23" s="3705"/>
      <c r="P23" s="3705"/>
      <c r="Q23" s="3705"/>
      <c r="R23" s="3705"/>
      <c r="S23" s="3705"/>
      <c r="T23" s="3705"/>
      <c r="U23" s="3705"/>
      <c r="V23" s="3705"/>
      <c r="W23" s="3705"/>
      <c r="X23" s="3705"/>
      <c r="Y23" s="3705"/>
      <c r="Z23" s="3705"/>
      <c r="AA23" s="3705"/>
      <c r="AB23" s="3705"/>
      <c r="AC23" s="3705"/>
      <c r="AD23" s="3705"/>
      <c r="AE23" s="3705"/>
      <c r="AF23" s="3705"/>
      <c r="AG23" s="3705"/>
      <c r="AH23" s="3705"/>
      <c r="AI23" s="3705"/>
      <c r="AJ23" s="3705"/>
      <c r="AK23" s="3705"/>
      <c r="AL23" s="3706"/>
      <c r="AM23" s="228"/>
    </row>
    <row r="24" spans="1:39" ht="18" customHeight="1" x14ac:dyDescent="0.15">
      <c r="A24" s="221"/>
      <c r="B24" s="226"/>
      <c r="C24" s="221"/>
      <c r="D24" s="221"/>
      <c r="E24" s="221"/>
      <c r="F24" s="221"/>
      <c r="G24" s="221"/>
      <c r="H24" s="221"/>
      <c r="I24" s="221"/>
      <c r="J24" s="221"/>
      <c r="K24" s="221"/>
      <c r="L24" s="221"/>
      <c r="M24" s="221"/>
      <c r="N24" s="236"/>
      <c r="O24" s="236"/>
      <c r="P24" s="236"/>
      <c r="Q24" s="236"/>
      <c r="R24" s="236"/>
      <c r="S24" s="236"/>
      <c r="T24" s="236"/>
      <c r="U24" s="236"/>
      <c r="V24" s="236"/>
      <c r="W24" s="221"/>
      <c r="X24" s="221"/>
      <c r="Y24" s="221"/>
      <c r="Z24" s="221"/>
      <c r="AA24" s="221"/>
      <c r="AB24" s="221"/>
      <c r="AC24" s="221"/>
      <c r="AD24" s="221"/>
      <c r="AE24" s="221"/>
      <c r="AF24" s="221"/>
      <c r="AG24" s="221"/>
      <c r="AH24" s="221"/>
      <c r="AI24" s="221"/>
      <c r="AJ24" s="221"/>
      <c r="AK24" s="221"/>
      <c r="AL24" s="221"/>
      <c r="AM24" s="228"/>
    </row>
    <row r="25" spans="1:39" ht="29.25" customHeight="1" x14ac:dyDescent="0.15">
      <c r="A25" s="221"/>
      <c r="B25" s="226"/>
      <c r="C25" s="221"/>
      <c r="D25" s="3721" t="s">
        <v>547</v>
      </c>
      <c r="E25" s="3721"/>
      <c r="F25" s="3721"/>
      <c r="G25" s="3721"/>
      <c r="H25" s="3721"/>
      <c r="I25" s="3721"/>
      <c r="J25" s="3721"/>
      <c r="K25" s="3721"/>
      <c r="L25" s="3721"/>
      <c r="M25" s="3721"/>
      <c r="N25" s="3721"/>
      <c r="O25" s="3721"/>
      <c r="P25" s="3721"/>
      <c r="Q25" s="3721"/>
      <c r="R25" s="3721"/>
      <c r="S25" s="3721"/>
      <c r="T25" s="3721"/>
      <c r="U25" s="3721"/>
      <c r="V25" s="3721"/>
      <c r="W25" s="3721"/>
      <c r="X25" s="3721"/>
      <c r="Y25" s="3721"/>
      <c r="Z25" s="3721"/>
      <c r="AA25" s="3721"/>
      <c r="AB25" s="3721"/>
      <c r="AC25" s="3721"/>
      <c r="AD25" s="3721"/>
      <c r="AE25" s="3721"/>
      <c r="AF25" s="3721"/>
      <c r="AG25" s="3721"/>
      <c r="AH25" s="3721"/>
      <c r="AI25" s="3721"/>
      <c r="AJ25" s="3721"/>
      <c r="AK25" s="3721"/>
      <c r="AL25" s="3721"/>
      <c r="AM25" s="228"/>
    </row>
    <row r="26" spans="1:39" ht="80.25" customHeight="1" x14ac:dyDescent="0.15">
      <c r="A26" s="221"/>
      <c r="B26" s="226"/>
      <c r="C26" s="221"/>
      <c r="D26" s="3722" t="s">
        <v>548</v>
      </c>
      <c r="E26" s="3722"/>
      <c r="F26" s="3722"/>
      <c r="G26" s="3722"/>
      <c r="H26" s="3722"/>
      <c r="I26" s="3722"/>
      <c r="J26" s="3722"/>
      <c r="K26" s="3722"/>
      <c r="L26" s="3722"/>
      <c r="M26" s="3722"/>
      <c r="N26" s="3722"/>
      <c r="O26" s="3722"/>
      <c r="P26" s="3722"/>
      <c r="Q26" s="3722"/>
      <c r="R26" s="3722"/>
      <c r="S26" s="3722"/>
      <c r="T26" s="3722"/>
      <c r="U26" s="3722"/>
      <c r="V26" s="3722"/>
      <c r="W26" s="3722"/>
      <c r="X26" s="3722"/>
      <c r="Y26" s="3722"/>
      <c r="Z26" s="3722"/>
      <c r="AA26" s="3722"/>
      <c r="AB26" s="3722"/>
      <c r="AC26" s="3722"/>
      <c r="AD26" s="3722"/>
      <c r="AE26" s="3722"/>
      <c r="AF26" s="3722"/>
      <c r="AG26" s="3722"/>
      <c r="AH26" s="3722"/>
      <c r="AI26" s="3722"/>
      <c r="AJ26" s="3722"/>
      <c r="AK26" s="3722"/>
      <c r="AL26" s="3722"/>
      <c r="AM26" s="228"/>
    </row>
    <row r="27" spans="1:39" ht="80.25" customHeight="1" x14ac:dyDescent="0.15">
      <c r="A27" s="221"/>
      <c r="B27" s="226"/>
      <c r="C27" s="221"/>
      <c r="D27" s="3722" t="s">
        <v>549</v>
      </c>
      <c r="E27" s="3722"/>
      <c r="F27" s="3722"/>
      <c r="G27" s="3722"/>
      <c r="H27" s="3722"/>
      <c r="I27" s="3722"/>
      <c r="J27" s="3722"/>
      <c r="K27" s="3722"/>
      <c r="L27" s="3722"/>
      <c r="M27" s="3722"/>
      <c r="N27" s="3722"/>
      <c r="O27" s="3722"/>
      <c r="P27" s="3722"/>
      <c r="Q27" s="3722"/>
      <c r="R27" s="3722"/>
      <c r="S27" s="3722"/>
      <c r="T27" s="3722"/>
      <c r="U27" s="3722"/>
      <c r="V27" s="3722"/>
      <c r="W27" s="3722"/>
      <c r="X27" s="3722"/>
      <c r="Y27" s="3722"/>
      <c r="Z27" s="3722"/>
      <c r="AA27" s="3722"/>
      <c r="AB27" s="3722"/>
      <c r="AC27" s="3722"/>
      <c r="AD27" s="3722"/>
      <c r="AE27" s="3722"/>
      <c r="AF27" s="3722"/>
      <c r="AG27" s="3722"/>
      <c r="AH27" s="3722"/>
      <c r="AI27" s="3722"/>
      <c r="AJ27" s="3722"/>
      <c r="AK27" s="3722"/>
      <c r="AL27" s="3722"/>
      <c r="AM27" s="228"/>
    </row>
    <row r="28" spans="1:39" ht="11.25" customHeight="1" x14ac:dyDescent="0.15">
      <c r="A28" s="221"/>
      <c r="B28" s="226"/>
      <c r="C28" s="221"/>
      <c r="D28" s="221"/>
      <c r="E28" s="221"/>
      <c r="F28" s="221"/>
      <c r="G28" s="221"/>
      <c r="H28" s="221"/>
      <c r="I28" s="221"/>
      <c r="J28" s="221"/>
      <c r="K28" s="221"/>
      <c r="L28" s="221"/>
      <c r="M28" s="221"/>
      <c r="N28" s="236"/>
      <c r="O28" s="236"/>
      <c r="P28" s="236"/>
      <c r="Q28" s="236"/>
      <c r="R28" s="236"/>
      <c r="S28" s="236"/>
      <c r="T28" s="236"/>
      <c r="U28" s="236"/>
      <c r="V28" s="236"/>
      <c r="W28" s="221"/>
      <c r="X28" s="221"/>
      <c r="Y28" s="221"/>
      <c r="Z28" s="221"/>
      <c r="AA28" s="221"/>
      <c r="AB28" s="221"/>
      <c r="AC28" s="221"/>
      <c r="AD28" s="221"/>
      <c r="AE28" s="221"/>
      <c r="AF28" s="221"/>
      <c r="AG28" s="221"/>
      <c r="AH28" s="221"/>
      <c r="AI28" s="221"/>
      <c r="AJ28" s="221"/>
      <c r="AK28" s="221"/>
      <c r="AL28" s="221"/>
      <c r="AM28" s="228"/>
    </row>
    <row r="29" spans="1:39" s="241" customFormat="1" ht="85.5" customHeight="1" x14ac:dyDescent="0.15">
      <c r="A29" s="237"/>
      <c r="B29" s="238"/>
      <c r="C29" s="239"/>
      <c r="D29" s="3723" t="s">
        <v>550</v>
      </c>
      <c r="E29" s="3724"/>
      <c r="F29" s="3724"/>
      <c r="G29" s="3724"/>
      <c r="H29" s="3724"/>
      <c r="I29" s="3724"/>
      <c r="J29" s="3724"/>
      <c r="K29" s="3724"/>
      <c r="L29" s="3724"/>
      <c r="M29" s="3724"/>
      <c r="N29" s="3724"/>
      <c r="O29" s="3724"/>
      <c r="P29" s="3724"/>
      <c r="Q29" s="3724"/>
      <c r="R29" s="3724"/>
      <c r="S29" s="3724"/>
      <c r="T29" s="3724"/>
      <c r="U29" s="3724"/>
      <c r="V29" s="3724"/>
      <c r="W29" s="3724"/>
      <c r="X29" s="3724"/>
      <c r="Y29" s="3724"/>
      <c r="Z29" s="3724"/>
      <c r="AA29" s="3724"/>
      <c r="AB29" s="3724"/>
      <c r="AC29" s="3724"/>
      <c r="AD29" s="3724"/>
      <c r="AE29" s="3724"/>
      <c r="AF29" s="3724"/>
      <c r="AG29" s="3724"/>
      <c r="AH29" s="3724"/>
      <c r="AI29" s="3724"/>
      <c r="AJ29" s="3724"/>
      <c r="AK29" s="3724"/>
      <c r="AL29" s="3724"/>
      <c r="AM29" s="240"/>
    </row>
    <row r="30" spans="1:39" ht="18.75" customHeight="1" x14ac:dyDescent="0.15">
      <c r="A30" s="221"/>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3725"/>
      <c r="AE30" s="3725"/>
      <c r="AF30" s="3725"/>
      <c r="AG30" s="3725"/>
      <c r="AH30" s="3725"/>
      <c r="AI30" s="3725"/>
      <c r="AJ30" s="3725"/>
      <c r="AK30" s="3725"/>
      <c r="AL30" s="3725"/>
      <c r="AM30" s="3725"/>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9"/>
  <pageMargins left="0.43" right="0.22" top="0.59" bottom="0.56000000000000005" header="0.39" footer="0.51181102362204722"/>
  <pageSetup paperSize="9" orientation="portrait" horizontalDpi="4294967293" verticalDpi="0"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2">
    <tabColor theme="5" tint="0.59999389629810485"/>
  </sheetPr>
  <dimension ref="D7:AQ36"/>
  <sheetViews>
    <sheetView view="pageBreakPreview" zoomScaleNormal="100" workbookViewId="0"/>
  </sheetViews>
  <sheetFormatPr defaultColWidth="2.25" defaultRowHeight="13.5" x14ac:dyDescent="0.15"/>
  <cols>
    <col min="1" max="3" width="2.25" style="222" customWidth="1"/>
    <col min="4" max="4" width="2.375" style="222" customWidth="1"/>
    <col min="5" max="5" width="2.5" style="222" customWidth="1"/>
    <col min="6" max="6" width="1.875" style="222" customWidth="1"/>
    <col min="7" max="41" width="2.5" style="222" customWidth="1"/>
    <col min="42" max="42" width="1.75" style="222" customWidth="1"/>
    <col min="43" max="256" width="2.25" style="222"/>
    <col min="257" max="259" width="2.25" style="222" customWidth="1"/>
    <col min="260" max="260" width="2.375" style="222" customWidth="1"/>
    <col min="261" max="261" width="2.5" style="222" customWidth="1"/>
    <col min="262" max="262" width="1.875" style="222" customWidth="1"/>
    <col min="263" max="297" width="2.5" style="222" customWidth="1"/>
    <col min="298" max="298" width="1.75" style="222" customWidth="1"/>
    <col min="299" max="512" width="2.25" style="222"/>
    <col min="513" max="515" width="2.25" style="222" customWidth="1"/>
    <col min="516" max="516" width="2.375" style="222" customWidth="1"/>
    <col min="517" max="517" width="2.5" style="222" customWidth="1"/>
    <col min="518" max="518" width="1.875" style="222" customWidth="1"/>
    <col min="519" max="553" width="2.5" style="222" customWidth="1"/>
    <col min="554" max="554" width="1.75" style="222" customWidth="1"/>
    <col min="555" max="768" width="2.25" style="222"/>
    <col min="769" max="771" width="2.25" style="222" customWidth="1"/>
    <col min="772" max="772" width="2.375" style="222" customWidth="1"/>
    <col min="773" max="773" width="2.5" style="222" customWidth="1"/>
    <col min="774" max="774" width="1.875" style="222" customWidth="1"/>
    <col min="775" max="809" width="2.5" style="222" customWidth="1"/>
    <col min="810" max="810" width="1.75" style="222" customWidth="1"/>
    <col min="811" max="1024" width="2.25" style="222"/>
    <col min="1025" max="1027" width="2.25" style="222" customWidth="1"/>
    <col min="1028" max="1028" width="2.375" style="222" customWidth="1"/>
    <col min="1029" max="1029" width="2.5" style="222" customWidth="1"/>
    <col min="1030" max="1030" width="1.875" style="222" customWidth="1"/>
    <col min="1031" max="1065" width="2.5" style="222" customWidth="1"/>
    <col min="1066" max="1066" width="1.75" style="222" customWidth="1"/>
    <col min="1067" max="1280" width="2.25" style="222"/>
    <col min="1281" max="1283" width="2.25" style="222" customWidth="1"/>
    <col min="1284" max="1284" width="2.375" style="222" customWidth="1"/>
    <col min="1285" max="1285" width="2.5" style="222" customWidth="1"/>
    <col min="1286" max="1286" width="1.875" style="222" customWidth="1"/>
    <col min="1287" max="1321" width="2.5" style="222" customWidth="1"/>
    <col min="1322" max="1322" width="1.75" style="222" customWidth="1"/>
    <col min="1323" max="1536" width="2.25" style="222"/>
    <col min="1537" max="1539" width="2.25" style="222" customWidth="1"/>
    <col min="1540" max="1540" width="2.375" style="222" customWidth="1"/>
    <col min="1541" max="1541" width="2.5" style="222" customWidth="1"/>
    <col min="1542" max="1542" width="1.875" style="222" customWidth="1"/>
    <col min="1543" max="1577" width="2.5" style="222" customWidth="1"/>
    <col min="1578" max="1578" width="1.75" style="222" customWidth="1"/>
    <col min="1579" max="1792" width="2.25" style="222"/>
    <col min="1793" max="1795" width="2.25" style="222" customWidth="1"/>
    <col min="1796" max="1796" width="2.375" style="222" customWidth="1"/>
    <col min="1797" max="1797" width="2.5" style="222" customWidth="1"/>
    <col min="1798" max="1798" width="1.875" style="222" customWidth="1"/>
    <col min="1799" max="1833" width="2.5" style="222" customWidth="1"/>
    <col min="1834" max="1834" width="1.75" style="222" customWidth="1"/>
    <col min="1835" max="2048" width="2.25" style="222"/>
    <col min="2049" max="2051" width="2.25" style="222" customWidth="1"/>
    <col min="2052" max="2052" width="2.375" style="222" customWidth="1"/>
    <col min="2053" max="2053" width="2.5" style="222" customWidth="1"/>
    <col min="2054" max="2054" width="1.875" style="222" customWidth="1"/>
    <col min="2055" max="2089" width="2.5" style="222" customWidth="1"/>
    <col min="2090" max="2090" width="1.75" style="222" customWidth="1"/>
    <col min="2091" max="2304" width="2.25" style="222"/>
    <col min="2305" max="2307" width="2.25" style="222" customWidth="1"/>
    <col min="2308" max="2308" width="2.375" style="222" customWidth="1"/>
    <col min="2309" max="2309" width="2.5" style="222" customWidth="1"/>
    <col min="2310" max="2310" width="1.875" style="222" customWidth="1"/>
    <col min="2311" max="2345" width="2.5" style="222" customWidth="1"/>
    <col min="2346" max="2346" width="1.75" style="222" customWidth="1"/>
    <col min="2347" max="2560" width="2.25" style="222"/>
    <col min="2561" max="2563" width="2.25" style="222" customWidth="1"/>
    <col min="2564" max="2564" width="2.375" style="222" customWidth="1"/>
    <col min="2565" max="2565" width="2.5" style="222" customWidth="1"/>
    <col min="2566" max="2566" width="1.875" style="222" customWidth="1"/>
    <col min="2567" max="2601" width="2.5" style="222" customWidth="1"/>
    <col min="2602" max="2602" width="1.75" style="222" customWidth="1"/>
    <col min="2603" max="2816" width="2.25" style="222"/>
    <col min="2817" max="2819" width="2.25" style="222" customWidth="1"/>
    <col min="2820" max="2820" width="2.375" style="222" customWidth="1"/>
    <col min="2821" max="2821" width="2.5" style="222" customWidth="1"/>
    <col min="2822" max="2822" width="1.875" style="222" customWidth="1"/>
    <col min="2823" max="2857" width="2.5" style="222" customWidth="1"/>
    <col min="2858" max="2858" width="1.75" style="222" customWidth="1"/>
    <col min="2859" max="3072" width="2.25" style="222"/>
    <col min="3073" max="3075" width="2.25" style="222" customWidth="1"/>
    <col min="3076" max="3076" width="2.375" style="222" customWidth="1"/>
    <col min="3077" max="3077" width="2.5" style="222" customWidth="1"/>
    <col min="3078" max="3078" width="1.875" style="222" customWidth="1"/>
    <col min="3079" max="3113" width="2.5" style="222" customWidth="1"/>
    <col min="3114" max="3114" width="1.75" style="222" customWidth="1"/>
    <col min="3115" max="3328" width="2.25" style="222"/>
    <col min="3329" max="3331" width="2.25" style="222" customWidth="1"/>
    <col min="3332" max="3332" width="2.375" style="222" customWidth="1"/>
    <col min="3333" max="3333" width="2.5" style="222" customWidth="1"/>
    <col min="3334" max="3334" width="1.875" style="222" customWidth="1"/>
    <col min="3335" max="3369" width="2.5" style="222" customWidth="1"/>
    <col min="3370" max="3370" width="1.75" style="222" customWidth="1"/>
    <col min="3371" max="3584" width="2.25" style="222"/>
    <col min="3585" max="3587" width="2.25" style="222" customWidth="1"/>
    <col min="3588" max="3588" width="2.375" style="222" customWidth="1"/>
    <col min="3589" max="3589" width="2.5" style="222" customWidth="1"/>
    <col min="3590" max="3590" width="1.875" style="222" customWidth="1"/>
    <col min="3591" max="3625" width="2.5" style="222" customWidth="1"/>
    <col min="3626" max="3626" width="1.75" style="222" customWidth="1"/>
    <col min="3627" max="3840" width="2.25" style="222"/>
    <col min="3841" max="3843" width="2.25" style="222" customWidth="1"/>
    <col min="3844" max="3844" width="2.375" style="222" customWidth="1"/>
    <col min="3845" max="3845" width="2.5" style="222" customWidth="1"/>
    <col min="3846" max="3846" width="1.875" style="222" customWidth="1"/>
    <col min="3847" max="3881" width="2.5" style="222" customWidth="1"/>
    <col min="3882" max="3882" width="1.75" style="222" customWidth="1"/>
    <col min="3883" max="4096" width="2.25" style="222"/>
    <col min="4097" max="4099" width="2.25" style="222" customWidth="1"/>
    <col min="4100" max="4100" width="2.375" style="222" customWidth="1"/>
    <col min="4101" max="4101" width="2.5" style="222" customWidth="1"/>
    <col min="4102" max="4102" width="1.875" style="222" customWidth="1"/>
    <col min="4103" max="4137" width="2.5" style="222" customWidth="1"/>
    <col min="4138" max="4138" width="1.75" style="222" customWidth="1"/>
    <col min="4139" max="4352" width="2.25" style="222"/>
    <col min="4353" max="4355" width="2.25" style="222" customWidth="1"/>
    <col min="4356" max="4356" width="2.375" style="222" customWidth="1"/>
    <col min="4357" max="4357" width="2.5" style="222" customWidth="1"/>
    <col min="4358" max="4358" width="1.875" style="222" customWidth="1"/>
    <col min="4359" max="4393" width="2.5" style="222" customWidth="1"/>
    <col min="4394" max="4394" width="1.75" style="222" customWidth="1"/>
    <col min="4395" max="4608" width="2.25" style="222"/>
    <col min="4609" max="4611" width="2.25" style="222" customWidth="1"/>
    <col min="4612" max="4612" width="2.375" style="222" customWidth="1"/>
    <col min="4613" max="4613" width="2.5" style="222" customWidth="1"/>
    <col min="4614" max="4614" width="1.875" style="222" customWidth="1"/>
    <col min="4615" max="4649" width="2.5" style="222" customWidth="1"/>
    <col min="4650" max="4650" width="1.75" style="222" customWidth="1"/>
    <col min="4651" max="4864" width="2.25" style="222"/>
    <col min="4865" max="4867" width="2.25" style="222" customWidth="1"/>
    <col min="4868" max="4868" width="2.375" style="222" customWidth="1"/>
    <col min="4869" max="4869" width="2.5" style="222" customWidth="1"/>
    <col min="4870" max="4870" width="1.875" style="222" customWidth="1"/>
    <col min="4871" max="4905" width="2.5" style="222" customWidth="1"/>
    <col min="4906" max="4906" width="1.75" style="222" customWidth="1"/>
    <col min="4907" max="5120" width="2.25" style="222"/>
    <col min="5121" max="5123" width="2.25" style="222" customWidth="1"/>
    <col min="5124" max="5124" width="2.375" style="222" customWidth="1"/>
    <col min="5125" max="5125" width="2.5" style="222" customWidth="1"/>
    <col min="5126" max="5126" width="1.875" style="222" customWidth="1"/>
    <col min="5127" max="5161" width="2.5" style="222" customWidth="1"/>
    <col min="5162" max="5162" width="1.75" style="222" customWidth="1"/>
    <col min="5163" max="5376" width="2.25" style="222"/>
    <col min="5377" max="5379" width="2.25" style="222" customWidth="1"/>
    <col min="5380" max="5380" width="2.375" style="222" customWidth="1"/>
    <col min="5381" max="5381" width="2.5" style="222" customWidth="1"/>
    <col min="5382" max="5382" width="1.875" style="222" customWidth="1"/>
    <col min="5383" max="5417" width="2.5" style="222" customWidth="1"/>
    <col min="5418" max="5418" width="1.75" style="222" customWidth="1"/>
    <col min="5419" max="5632" width="2.25" style="222"/>
    <col min="5633" max="5635" width="2.25" style="222" customWidth="1"/>
    <col min="5636" max="5636" width="2.375" style="222" customWidth="1"/>
    <col min="5637" max="5637" width="2.5" style="222" customWidth="1"/>
    <col min="5638" max="5638" width="1.875" style="222" customWidth="1"/>
    <col min="5639" max="5673" width="2.5" style="222" customWidth="1"/>
    <col min="5674" max="5674" width="1.75" style="222" customWidth="1"/>
    <col min="5675" max="5888" width="2.25" style="222"/>
    <col min="5889" max="5891" width="2.25" style="222" customWidth="1"/>
    <col min="5892" max="5892" width="2.375" style="222" customWidth="1"/>
    <col min="5893" max="5893" width="2.5" style="222" customWidth="1"/>
    <col min="5894" max="5894" width="1.875" style="222" customWidth="1"/>
    <col min="5895" max="5929" width="2.5" style="222" customWidth="1"/>
    <col min="5930" max="5930" width="1.75" style="222" customWidth="1"/>
    <col min="5931" max="6144" width="2.25" style="222"/>
    <col min="6145" max="6147" width="2.25" style="222" customWidth="1"/>
    <col min="6148" max="6148" width="2.375" style="222" customWidth="1"/>
    <col min="6149" max="6149" width="2.5" style="222" customWidth="1"/>
    <col min="6150" max="6150" width="1.875" style="222" customWidth="1"/>
    <col min="6151" max="6185" width="2.5" style="222" customWidth="1"/>
    <col min="6186" max="6186" width="1.75" style="222" customWidth="1"/>
    <col min="6187" max="6400" width="2.25" style="222"/>
    <col min="6401" max="6403" width="2.25" style="222" customWidth="1"/>
    <col min="6404" max="6404" width="2.375" style="222" customWidth="1"/>
    <col min="6405" max="6405" width="2.5" style="222" customWidth="1"/>
    <col min="6406" max="6406" width="1.875" style="222" customWidth="1"/>
    <col min="6407" max="6441" width="2.5" style="222" customWidth="1"/>
    <col min="6442" max="6442" width="1.75" style="222" customWidth="1"/>
    <col min="6443" max="6656" width="2.25" style="222"/>
    <col min="6657" max="6659" width="2.25" style="222" customWidth="1"/>
    <col min="6660" max="6660" width="2.375" style="222" customWidth="1"/>
    <col min="6661" max="6661" width="2.5" style="222" customWidth="1"/>
    <col min="6662" max="6662" width="1.875" style="222" customWidth="1"/>
    <col min="6663" max="6697" width="2.5" style="222" customWidth="1"/>
    <col min="6698" max="6698" width="1.75" style="222" customWidth="1"/>
    <col min="6699" max="6912" width="2.25" style="222"/>
    <col min="6913" max="6915" width="2.25" style="222" customWidth="1"/>
    <col min="6916" max="6916" width="2.375" style="222" customWidth="1"/>
    <col min="6917" max="6917" width="2.5" style="222" customWidth="1"/>
    <col min="6918" max="6918" width="1.875" style="222" customWidth="1"/>
    <col min="6919" max="6953" width="2.5" style="222" customWidth="1"/>
    <col min="6954" max="6954" width="1.75" style="222" customWidth="1"/>
    <col min="6955" max="7168" width="2.25" style="222"/>
    <col min="7169" max="7171" width="2.25" style="222" customWidth="1"/>
    <col min="7172" max="7172" width="2.375" style="222" customWidth="1"/>
    <col min="7173" max="7173" width="2.5" style="222" customWidth="1"/>
    <col min="7174" max="7174" width="1.875" style="222" customWidth="1"/>
    <col min="7175" max="7209" width="2.5" style="222" customWidth="1"/>
    <col min="7210" max="7210" width="1.75" style="222" customWidth="1"/>
    <col min="7211" max="7424" width="2.25" style="222"/>
    <col min="7425" max="7427" width="2.25" style="222" customWidth="1"/>
    <col min="7428" max="7428" width="2.375" style="222" customWidth="1"/>
    <col min="7429" max="7429" width="2.5" style="222" customWidth="1"/>
    <col min="7430" max="7430" width="1.875" style="222" customWidth="1"/>
    <col min="7431" max="7465" width="2.5" style="222" customWidth="1"/>
    <col min="7466" max="7466" width="1.75" style="222" customWidth="1"/>
    <col min="7467" max="7680" width="2.25" style="222"/>
    <col min="7681" max="7683" width="2.25" style="222" customWidth="1"/>
    <col min="7684" max="7684" width="2.375" style="222" customWidth="1"/>
    <col min="7685" max="7685" width="2.5" style="222" customWidth="1"/>
    <col min="7686" max="7686" width="1.875" style="222" customWidth="1"/>
    <col min="7687" max="7721" width="2.5" style="222" customWidth="1"/>
    <col min="7722" max="7722" width="1.75" style="222" customWidth="1"/>
    <col min="7723" max="7936" width="2.25" style="222"/>
    <col min="7937" max="7939" width="2.25" style="222" customWidth="1"/>
    <col min="7940" max="7940" width="2.375" style="222" customWidth="1"/>
    <col min="7941" max="7941" width="2.5" style="222" customWidth="1"/>
    <col min="7942" max="7942" width="1.875" style="222" customWidth="1"/>
    <col min="7943" max="7977" width="2.5" style="222" customWidth="1"/>
    <col min="7978" max="7978" width="1.75" style="222" customWidth="1"/>
    <col min="7979" max="8192" width="2.25" style="222"/>
    <col min="8193" max="8195" width="2.25" style="222" customWidth="1"/>
    <col min="8196" max="8196" width="2.375" style="222" customWidth="1"/>
    <col min="8197" max="8197" width="2.5" style="222" customWidth="1"/>
    <col min="8198" max="8198" width="1.875" style="222" customWidth="1"/>
    <col min="8199" max="8233" width="2.5" style="222" customWidth="1"/>
    <col min="8234" max="8234" width="1.75" style="222" customWidth="1"/>
    <col min="8235" max="8448" width="2.25" style="222"/>
    <col min="8449" max="8451" width="2.25" style="222" customWidth="1"/>
    <col min="8452" max="8452" width="2.375" style="222" customWidth="1"/>
    <col min="8453" max="8453" width="2.5" style="222" customWidth="1"/>
    <col min="8454" max="8454" width="1.875" style="222" customWidth="1"/>
    <col min="8455" max="8489" width="2.5" style="222" customWidth="1"/>
    <col min="8490" max="8490" width="1.75" style="222" customWidth="1"/>
    <col min="8491" max="8704" width="2.25" style="222"/>
    <col min="8705" max="8707" width="2.25" style="222" customWidth="1"/>
    <col min="8708" max="8708" width="2.375" style="222" customWidth="1"/>
    <col min="8709" max="8709" width="2.5" style="222" customWidth="1"/>
    <col min="8710" max="8710" width="1.875" style="222" customWidth="1"/>
    <col min="8711" max="8745" width="2.5" style="222" customWidth="1"/>
    <col min="8746" max="8746" width="1.75" style="222" customWidth="1"/>
    <col min="8747" max="8960" width="2.25" style="222"/>
    <col min="8961" max="8963" width="2.25" style="222" customWidth="1"/>
    <col min="8964" max="8964" width="2.375" style="222" customWidth="1"/>
    <col min="8965" max="8965" width="2.5" style="222" customWidth="1"/>
    <col min="8966" max="8966" width="1.875" style="222" customWidth="1"/>
    <col min="8967" max="9001" width="2.5" style="222" customWidth="1"/>
    <col min="9002" max="9002" width="1.75" style="222" customWidth="1"/>
    <col min="9003" max="9216" width="2.25" style="222"/>
    <col min="9217" max="9219" width="2.25" style="222" customWidth="1"/>
    <col min="9220" max="9220" width="2.375" style="222" customWidth="1"/>
    <col min="9221" max="9221" width="2.5" style="222" customWidth="1"/>
    <col min="9222" max="9222" width="1.875" style="222" customWidth="1"/>
    <col min="9223" max="9257" width="2.5" style="222" customWidth="1"/>
    <col min="9258" max="9258" width="1.75" style="222" customWidth="1"/>
    <col min="9259" max="9472" width="2.25" style="222"/>
    <col min="9473" max="9475" width="2.25" style="222" customWidth="1"/>
    <col min="9476" max="9476" width="2.375" style="222" customWidth="1"/>
    <col min="9477" max="9477" width="2.5" style="222" customWidth="1"/>
    <col min="9478" max="9478" width="1.875" style="222" customWidth="1"/>
    <col min="9479" max="9513" width="2.5" style="222" customWidth="1"/>
    <col min="9514" max="9514" width="1.75" style="222" customWidth="1"/>
    <col min="9515" max="9728" width="2.25" style="222"/>
    <col min="9729" max="9731" width="2.25" style="222" customWidth="1"/>
    <col min="9732" max="9732" width="2.375" style="222" customWidth="1"/>
    <col min="9733" max="9733" width="2.5" style="222" customWidth="1"/>
    <col min="9734" max="9734" width="1.875" style="222" customWidth="1"/>
    <col min="9735" max="9769" width="2.5" style="222" customWidth="1"/>
    <col min="9770" max="9770" width="1.75" style="222" customWidth="1"/>
    <col min="9771" max="9984" width="2.25" style="222"/>
    <col min="9985" max="9987" width="2.25" style="222" customWidth="1"/>
    <col min="9988" max="9988" width="2.375" style="222" customWidth="1"/>
    <col min="9989" max="9989" width="2.5" style="222" customWidth="1"/>
    <col min="9990" max="9990" width="1.875" style="222" customWidth="1"/>
    <col min="9991" max="10025" width="2.5" style="222" customWidth="1"/>
    <col min="10026" max="10026" width="1.75" style="222" customWidth="1"/>
    <col min="10027" max="10240" width="2.25" style="222"/>
    <col min="10241" max="10243" width="2.25" style="222" customWidth="1"/>
    <col min="10244" max="10244" width="2.375" style="222" customWidth="1"/>
    <col min="10245" max="10245" width="2.5" style="222" customWidth="1"/>
    <col min="10246" max="10246" width="1.875" style="222" customWidth="1"/>
    <col min="10247" max="10281" width="2.5" style="222" customWidth="1"/>
    <col min="10282" max="10282" width="1.75" style="222" customWidth="1"/>
    <col min="10283" max="10496" width="2.25" style="222"/>
    <col min="10497" max="10499" width="2.25" style="222" customWidth="1"/>
    <col min="10500" max="10500" width="2.375" style="222" customWidth="1"/>
    <col min="10501" max="10501" width="2.5" style="222" customWidth="1"/>
    <col min="10502" max="10502" width="1.875" style="222" customWidth="1"/>
    <col min="10503" max="10537" width="2.5" style="222" customWidth="1"/>
    <col min="10538" max="10538" width="1.75" style="222" customWidth="1"/>
    <col min="10539" max="10752" width="2.25" style="222"/>
    <col min="10753" max="10755" width="2.25" style="222" customWidth="1"/>
    <col min="10756" max="10756" width="2.375" style="222" customWidth="1"/>
    <col min="10757" max="10757" width="2.5" style="222" customWidth="1"/>
    <col min="10758" max="10758" width="1.875" style="222" customWidth="1"/>
    <col min="10759" max="10793" width="2.5" style="222" customWidth="1"/>
    <col min="10794" max="10794" width="1.75" style="222" customWidth="1"/>
    <col min="10795" max="11008" width="2.25" style="222"/>
    <col min="11009" max="11011" width="2.25" style="222" customWidth="1"/>
    <col min="11012" max="11012" width="2.375" style="222" customWidth="1"/>
    <col min="11013" max="11013" width="2.5" style="222" customWidth="1"/>
    <col min="11014" max="11014" width="1.875" style="222" customWidth="1"/>
    <col min="11015" max="11049" width="2.5" style="222" customWidth="1"/>
    <col min="11050" max="11050" width="1.75" style="222" customWidth="1"/>
    <col min="11051" max="11264" width="2.25" style="222"/>
    <col min="11265" max="11267" width="2.25" style="222" customWidth="1"/>
    <col min="11268" max="11268" width="2.375" style="222" customWidth="1"/>
    <col min="11269" max="11269" width="2.5" style="222" customWidth="1"/>
    <col min="11270" max="11270" width="1.875" style="222" customWidth="1"/>
    <col min="11271" max="11305" width="2.5" style="222" customWidth="1"/>
    <col min="11306" max="11306" width="1.75" style="222" customWidth="1"/>
    <col min="11307" max="11520" width="2.25" style="222"/>
    <col min="11521" max="11523" width="2.25" style="222" customWidth="1"/>
    <col min="11524" max="11524" width="2.375" style="222" customWidth="1"/>
    <col min="11525" max="11525" width="2.5" style="222" customWidth="1"/>
    <col min="11526" max="11526" width="1.875" style="222" customWidth="1"/>
    <col min="11527" max="11561" width="2.5" style="222" customWidth="1"/>
    <col min="11562" max="11562" width="1.75" style="222" customWidth="1"/>
    <col min="11563" max="11776" width="2.25" style="222"/>
    <col min="11777" max="11779" width="2.25" style="222" customWidth="1"/>
    <col min="11780" max="11780" width="2.375" style="222" customWidth="1"/>
    <col min="11781" max="11781" width="2.5" style="222" customWidth="1"/>
    <col min="11782" max="11782" width="1.875" style="222" customWidth="1"/>
    <col min="11783" max="11817" width="2.5" style="222" customWidth="1"/>
    <col min="11818" max="11818" width="1.75" style="222" customWidth="1"/>
    <col min="11819" max="12032" width="2.25" style="222"/>
    <col min="12033" max="12035" width="2.25" style="222" customWidth="1"/>
    <col min="12036" max="12036" width="2.375" style="222" customWidth="1"/>
    <col min="12037" max="12037" width="2.5" style="222" customWidth="1"/>
    <col min="12038" max="12038" width="1.875" style="222" customWidth="1"/>
    <col min="12039" max="12073" width="2.5" style="222" customWidth="1"/>
    <col min="12074" max="12074" width="1.75" style="222" customWidth="1"/>
    <col min="12075" max="12288" width="2.25" style="222"/>
    <col min="12289" max="12291" width="2.25" style="222" customWidth="1"/>
    <col min="12292" max="12292" width="2.375" style="222" customWidth="1"/>
    <col min="12293" max="12293" width="2.5" style="222" customWidth="1"/>
    <col min="12294" max="12294" width="1.875" style="222" customWidth="1"/>
    <col min="12295" max="12329" width="2.5" style="222" customWidth="1"/>
    <col min="12330" max="12330" width="1.75" style="222" customWidth="1"/>
    <col min="12331" max="12544" width="2.25" style="222"/>
    <col min="12545" max="12547" width="2.25" style="222" customWidth="1"/>
    <col min="12548" max="12548" width="2.375" style="222" customWidth="1"/>
    <col min="12549" max="12549" width="2.5" style="222" customWidth="1"/>
    <col min="12550" max="12550" width="1.875" style="222" customWidth="1"/>
    <col min="12551" max="12585" width="2.5" style="222" customWidth="1"/>
    <col min="12586" max="12586" width="1.75" style="222" customWidth="1"/>
    <col min="12587" max="12800" width="2.25" style="222"/>
    <col min="12801" max="12803" width="2.25" style="222" customWidth="1"/>
    <col min="12804" max="12804" width="2.375" style="222" customWidth="1"/>
    <col min="12805" max="12805" width="2.5" style="222" customWidth="1"/>
    <col min="12806" max="12806" width="1.875" style="222" customWidth="1"/>
    <col min="12807" max="12841" width="2.5" style="222" customWidth="1"/>
    <col min="12842" max="12842" width="1.75" style="222" customWidth="1"/>
    <col min="12843" max="13056" width="2.25" style="222"/>
    <col min="13057" max="13059" width="2.25" style="222" customWidth="1"/>
    <col min="13060" max="13060" width="2.375" style="222" customWidth="1"/>
    <col min="13061" max="13061" width="2.5" style="222" customWidth="1"/>
    <col min="13062" max="13062" width="1.875" style="222" customWidth="1"/>
    <col min="13063" max="13097" width="2.5" style="222" customWidth="1"/>
    <col min="13098" max="13098" width="1.75" style="222" customWidth="1"/>
    <col min="13099" max="13312" width="2.25" style="222"/>
    <col min="13313" max="13315" width="2.25" style="222" customWidth="1"/>
    <col min="13316" max="13316" width="2.375" style="222" customWidth="1"/>
    <col min="13317" max="13317" width="2.5" style="222" customWidth="1"/>
    <col min="13318" max="13318" width="1.875" style="222" customWidth="1"/>
    <col min="13319" max="13353" width="2.5" style="222" customWidth="1"/>
    <col min="13354" max="13354" width="1.75" style="222" customWidth="1"/>
    <col min="13355" max="13568" width="2.25" style="222"/>
    <col min="13569" max="13571" width="2.25" style="222" customWidth="1"/>
    <col min="13572" max="13572" width="2.375" style="222" customWidth="1"/>
    <col min="13573" max="13573" width="2.5" style="222" customWidth="1"/>
    <col min="13574" max="13574" width="1.875" style="222" customWidth="1"/>
    <col min="13575" max="13609" width="2.5" style="222" customWidth="1"/>
    <col min="13610" max="13610" width="1.75" style="222" customWidth="1"/>
    <col min="13611" max="13824" width="2.25" style="222"/>
    <col min="13825" max="13827" width="2.25" style="222" customWidth="1"/>
    <col min="13828" max="13828" width="2.375" style="222" customWidth="1"/>
    <col min="13829" max="13829" width="2.5" style="222" customWidth="1"/>
    <col min="13830" max="13830" width="1.875" style="222" customWidth="1"/>
    <col min="13831" max="13865" width="2.5" style="222" customWidth="1"/>
    <col min="13866" max="13866" width="1.75" style="222" customWidth="1"/>
    <col min="13867" max="14080" width="2.25" style="222"/>
    <col min="14081" max="14083" width="2.25" style="222" customWidth="1"/>
    <col min="14084" max="14084" width="2.375" style="222" customWidth="1"/>
    <col min="14085" max="14085" width="2.5" style="222" customWidth="1"/>
    <col min="14086" max="14086" width="1.875" style="222" customWidth="1"/>
    <col min="14087" max="14121" width="2.5" style="222" customWidth="1"/>
    <col min="14122" max="14122" width="1.75" style="222" customWidth="1"/>
    <col min="14123" max="14336" width="2.25" style="222"/>
    <col min="14337" max="14339" width="2.25" style="222" customWidth="1"/>
    <col min="14340" max="14340" width="2.375" style="222" customWidth="1"/>
    <col min="14341" max="14341" width="2.5" style="222" customWidth="1"/>
    <col min="14342" max="14342" width="1.875" style="222" customWidth="1"/>
    <col min="14343" max="14377" width="2.5" style="222" customWidth="1"/>
    <col min="14378" max="14378" width="1.75" style="222" customWidth="1"/>
    <col min="14379" max="14592" width="2.25" style="222"/>
    <col min="14593" max="14595" width="2.25" style="222" customWidth="1"/>
    <col min="14596" max="14596" width="2.375" style="222" customWidth="1"/>
    <col min="14597" max="14597" width="2.5" style="222" customWidth="1"/>
    <col min="14598" max="14598" width="1.875" style="222" customWidth="1"/>
    <col min="14599" max="14633" width="2.5" style="222" customWidth="1"/>
    <col min="14634" max="14634" width="1.75" style="222" customWidth="1"/>
    <col min="14635" max="14848" width="2.25" style="222"/>
    <col min="14849" max="14851" width="2.25" style="222" customWidth="1"/>
    <col min="14852" max="14852" width="2.375" style="222" customWidth="1"/>
    <col min="14853" max="14853" width="2.5" style="222" customWidth="1"/>
    <col min="14854" max="14854" width="1.875" style="222" customWidth="1"/>
    <col min="14855" max="14889" width="2.5" style="222" customWidth="1"/>
    <col min="14890" max="14890" width="1.75" style="222" customWidth="1"/>
    <col min="14891" max="15104" width="2.25" style="222"/>
    <col min="15105" max="15107" width="2.25" style="222" customWidth="1"/>
    <col min="15108" max="15108" width="2.375" style="222" customWidth="1"/>
    <col min="15109" max="15109" width="2.5" style="222" customWidth="1"/>
    <col min="15110" max="15110" width="1.875" style="222" customWidth="1"/>
    <col min="15111" max="15145" width="2.5" style="222" customWidth="1"/>
    <col min="15146" max="15146" width="1.75" style="222" customWidth="1"/>
    <col min="15147" max="15360" width="2.25" style="222"/>
    <col min="15361" max="15363" width="2.25" style="222" customWidth="1"/>
    <col min="15364" max="15364" width="2.375" style="222" customWidth="1"/>
    <col min="15365" max="15365" width="2.5" style="222" customWidth="1"/>
    <col min="15366" max="15366" width="1.875" style="222" customWidth="1"/>
    <col min="15367" max="15401" width="2.5" style="222" customWidth="1"/>
    <col min="15402" max="15402" width="1.75" style="222" customWidth="1"/>
    <col min="15403" max="15616" width="2.25" style="222"/>
    <col min="15617" max="15619" width="2.25" style="222" customWidth="1"/>
    <col min="15620" max="15620" width="2.375" style="222" customWidth="1"/>
    <col min="15621" max="15621" width="2.5" style="222" customWidth="1"/>
    <col min="15622" max="15622" width="1.875" style="222" customWidth="1"/>
    <col min="15623" max="15657" width="2.5" style="222" customWidth="1"/>
    <col min="15658" max="15658" width="1.75" style="222" customWidth="1"/>
    <col min="15659" max="15872" width="2.25" style="222"/>
    <col min="15873" max="15875" width="2.25" style="222" customWidth="1"/>
    <col min="15876" max="15876" width="2.375" style="222" customWidth="1"/>
    <col min="15877" max="15877" width="2.5" style="222" customWidth="1"/>
    <col min="15878" max="15878" width="1.875" style="222" customWidth="1"/>
    <col min="15879" max="15913" width="2.5" style="222" customWidth="1"/>
    <col min="15914" max="15914" width="1.75" style="222" customWidth="1"/>
    <col min="15915" max="16128" width="2.25" style="222"/>
    <col min="16129" max="16131" width="2.25" style="222" customWidth="1"/>
    <col min="16132" max="16132" width="2.375" style="222" customWidth="1"/>
    <col min="16133" max="16133" width="2.5" style="222" customWidth="1"/>
    <col min="16134" max="16134" width="1.875" style="222" customWidth="1"/>
    <col min="16135" max="16169" width="2.5" style="222" customWidth="1"/>
    <col min="16170" max="16170" width="1.75" style="222" customWidth="1"/>
    <col min="16171" max="16384" width="2.25" style="222"/>
  </cols>
  <sheetData>
    <row r="7" spans="4:43" ht="18" customHeight="1" x14ac:dyDescent="0.15">
      <c r="D7" s="221" t="s">
        <v>586</v>
      </c>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row>
    <row r="8" spans="4:43" ht="9.75" customHeight="1" x14ac:dyDescent="0.15">
      <c r="D8" s="221"/>
      <c r="E8" s="223"/>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224"/>
      <c r="AH8" s="224"/>
      <c r="AI8" s="224"/>
      <c r="AJ8" s="224"/>
      <c r="AK8" s="224"/>
      <c r="AL8" s="224"/>
      <c r="AM8" s="224"/>
      <c r="AN8" s="224"/>
      <c r="AO8" s="224"/>
      <c r="AP8" s="225"/>
    </row>
    <row r="9" spans="4:43" ht="17.25" customHeight="1" x14ac:dyDescent="0.15">
      <c r="D9" s="221"/>
      <c r="E9" s="226"/>
      <c r="F9" s="221"/>
      <c r="G9" s="221"/>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7"/>
    </row>
    <row r="10" spans="4:43" ht="6.75" customHeight="1" x14ac:dyDescent="0.15">
      <c r="D10" s="221"/>
      <c r="E10" s="226"/>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8"/>
    </row>
    <row r="11" spans="4:43" ht="36" customHeight="1" x14ac:dyDescent="0.15">
      <c r="D11" s="221"/>
      <c r="E11" s="226"/>
      <c r="F11" s="221"/>
      <c r="G11" s="3699" t="s">
        <v>535</v>
      </c>
      <c r="H11" s="3700"/>
      <c r="I11" s="3700"/>
      <c r="J11" s="3700"/>
      <c r="K11" s="3700"/>
      <c r="L11" s="3700"/>
      <c r="M11" s="3700"/>
      <c r="N11" s="3700"/>
      <c r="O11" s="3700"/>
      <c r="P11" s="3700"/>
      <c r="Q11" s="3700"/>
      <c r="R11" s="3700"/>
      <c r="S11" s="3700"/>
      <c r="T11" s="3700"/>
      <c r="U11" s="3700"/>
      <c r="V11" s="3700"/>
      <c r="W11" s="3700"/>
      <c r="X11" s="3700"/>
      <c r="Y11" s="3700"/>
      <c r="Z11" s="3700"/>
      <c r="AA11" s="3700"/>
      <c r="AB11" s="3700"/>
      <c r="AC11" s="3700"/>
      <c r="AD11" s="3700"/>
      <c r="AE11" s="3700"/>
      <c r="AF11" s="3700"/>
      <c r="AG11" s="3700"/>
      <c r="AH11" s="3700"/>
      <c r="AI11" s="3700"/>
      <c r="AJ11" s="3700"/>
      <c r="AK11" s="3700"/>
      <c r="AL11" s="3700"/>
      <c r="AM11" s="3700"/>
      <c r="AN11" s="3700"/>
      <c r="AO11" s="3700"/>
      <c r="AP11" s="228"/>
    </row>
    <row r="12" spans="4:43" ht="9.75" customHeight="1" x14ac:dyDescent="0.15">
      <c r="D12" s="221"/>
      <c r="E12" s="226"/>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8"/>
    </row>
    <row r="13" spans="4:43" ht="16.5" customHeight="1" x14ac:dyDescent="0.15">
      <c r="D13" s="221"/>
      <c r="E13" s="226"/>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3727" t="s">
        <v>536</v>
      </c>
      <c r="AF13" s="3727"/>
      <c r="AG13" s="3728">
        <v>31</v>
      </c>
      <c r="AH13" s="3728"/>
      <c r="AI13" s="221" t="s">
        <v>405</v>
      </c>
      <c r="AJ13" s="3728">
        <v>4</v>
      </c>
      <c r="AK13" s="3728"/>
      <c r="AL13" s="221" t="s">
        <v>537</v>
      </c>
      <c r="AM13" s="3728">
        <v>1</v>
      </c>
      <c r="AN13" s="3728"/>
      <c r="AO13" s="221" t="s">
        <v>331</v>
      </c>
      <c r="AP13" s="228"/>
    </row>
    <row r="14" spans="4:43" ht="17.25" customHeight="1" x14ac:dyDescent="0.15">
      <c r="D14" s="221"/>
      <c r="E14" s="226"/>
      <c r="F14" s="221"/>
      <c r="G14" s="221" t="s">
        <v>502</v>
      </c>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8"/>
    </row>
    <row r="15" spans="4:43" ht="13.5" customHeight="1" x14ac:dyDescent="0.15">
      <c r="D15" s="221"/>
      <c r="E15" s="226"/>
      <c r="F15" s="221"/>
      <c r="G15" s="221"/>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8"/>
    </row>
    <row r="16" spans="4:43" ht="13.5" customHeight="1" x14ac:dyDescent="0.15">
      <c r="D16" s="221"/>
      <c r="E16" s="226"/>
      <c r="F16" s="221"/>
      <c r="G16" s="221"/>
      <c r="H16" s="221"/>
      <c r="I16" s="221"/>
      <c r="J16" s="221"/>
      <c r="K16" s="221"/>
      <c r="L16" s="221"/>
      <c r="M16" s="221"/>
      <c r="N16" s="221"/>
      <c r="O16" s="221"/>
      <c r="P16" s="221"/>
      <c r="Q16" s="221"/>
      <c r="R16" s="221"/>
      <c r="S16" s="221"/>
      <c r="T16" s="3697" t="s">
        <v>1</v>
      </c>
      <c r="U16" s="3697"/>
      <c r="V16" s="3697"/>
      <c r="W16" s="3697"/>
      <c r="X16" s="229"/>
      <c r="Y16" s="3697" t="s">
        <v>0</v>
      </c>
      <c r="Z16" s="3697"/>
      <c r="AA16" s="3697"/>
      <c r="AB16" s="3697"/>
      <c r="AC16" s="3726" t="s">
        <v>349</v>
      </c>
      <c r="AD16" s="3726"/>
      <c r="AE16" s="3726"/>
      <c r="AF16" s="3726"/>
      <c r="AG16" s="3726"/>
      <c r="AH16" s="3726"/>
      <c r="AI16" s="3726"/>
      <c r="AJ16" s="3726"/>
      <c r="AK16" s="3726"/>
      <c r="AL16" s="3726"/>
      <c r="AM16" s="3726"/>
      <c r="AN16" s="3726"/>
      <c r="AO16" s="3726"/>
      <c r="AP16" s="295"/>
      <c r="AQ16" s="296"/>
    </row>
    <row r="17" spans="4:42" ht="16.5" customHeight="1" x14ac:dyDescent="0.15">
      <c r="D17" s="221"/>
      <c r="E17" s="226"/>
      <c r="F17" s="221"/>
      <c r="G17" s="221"/>
      <c r="H17" s="221"/>
      <c r="I17" s="221"/>
      <c r="J17" s="221"/>
      <c r="K17" s="221"/>
      <c r="L17" s="221"/>
      <c r="M17" s="221"/>
      <c r="N17" s="221"/>
      <c r="O17" s="221"/>
      <c r="P17" s="221"/>
      <c r="Q17" s="221"/>
      <c r="R17" s="221"/>
      <c r="S17" s="221"/>
      <c r="T17" s="230" t="s">
        <v>538</v>
      </c>
      <c r="U17" s="229"/>
      <c r="V17" s="230"/>
      <c r="W17" s="230"/>
      <c r="X17" s="229"/>
      <c r="Y17" s="3697" t="s">
        <v>3</v>
      </c>
      <c r="Z17" s="3697"/>
      <c r="AA17" s="3697"/>
      <c r="AB17" s="3697"/>
      <c r="AC17" s="3729" t="s">
        <v>587</v>
      </c>
      <c r="AD17" s="3729"/>
      <c r="AE17" s="3729"/>
      <c r="AF17" s="3729"/>
      <c r="AG17" s="3729"/>
      <c r="AH17" s="3729"/>
      <c r="AI17" s="3729"/>
      <c r="AJ17" s="3729"/>
      <c r="AK17" s="3729"/>
      <c r="AL17" s="3729"/>
      <c r="AM17" s="3729"/>
      <c r="AN17" s="3729"/>
      <c r="AO17" s="3729"/>
      <c r="AP17" s="227"/>
    </row>
    <row r="18" spans="4:42" ht="16.5" customHeight="1" x14ac:dyDescent="0.15">
      <c r="D18" s="221"/>
      <c r="E18" s="226"/>
      <c r="F18" s="221"/>
      <c r="G18" s="221"/>
      <c r="H18" s="221"/>
      <c r="I18" s="221"/>
      <c r="J18" s="221"/>
      <c r="K18" s="221"/>
      <c r="L18" s="221"/>
      <c r="M18" s="221"/>
      <c r="N18" s="221"/>
      <c r="O18" s="221"/>
      <c r="P18" s="221"/>
      <c r="Q18" s="221"/>
      <c r="R18" s="221"/>
      <c r="S18" s="221"/>
      <c r="T18" s="230"/>
      <c r="U18" s="230"/>
      <c r="V18" s="230"/>
      <c r="W18" s="230"/>
      <c r="X18" s="229"/>
      <c r="Y18" s="3707" t="s">
        <v>14</v>
      </c>
      <c r="Z18" s="3707"/>
      <c r="AA18" s="3707"/>
      <c r="AB18" s="3707"/>
      <c r="AC18" s="3730" t="s">
        <v>588</v>
      </c>
      <c r="AD18" s="3730"/>
      <c r="AE18" s="3730"/>
      <c r="AF18" s="3730"/>
      <c r="AG18" s="3730"/>
      <c r="AH18" s="3730"/>
      <c r="AI18" s="3730"/>
      <c r="AJ18" s="3730"/>
      <c r="AK18" s="3730"/>
      <c r="AL18" s="3730"/>
      <c r="AM18" s="3730"/>
      <c r="AN18" s="242"/>
      <c r="AP18" s="227"/>
    </row>
    <row r="19" spans="4:42" x14ac:dyDescent="0.15">
      <c r="D19" s="221"/>
      <c r="E19" s="226"/>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8"/>
    </row>
    <row r="20" spans="4:42" ht="18.75" customHeight="1" x14ac:dyDescent="0.15">
      <c r="D20" s="221"/>
      <c r="E20" s="226"/>
      <c r="F20" s="231"/>
      <c r="H20" s="231" t="s">
        <v>539</v>
      </c>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2"/>
    </row>
    <row r="21" spans="4:42" ht="7.5" customHeight="1" x14ac:dyDescent="0.15">
      <c r="D21" s="221"/>
      <c r="E21" s="226"/>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8"/>
    </row>
    <row r="22" spans="4:42" ht="22.5" customHeight="1" x14ac:dyDescent="0.15">
      <c r="D22" s="221"/>
      <c r="E22" s="226"/>
      <c r="F22" s="221"/>
      <c r="G22" s="221"/>
      <c r="H22" s="221"/>
      <c r="I22" s="221"/>
      <c r="J22" s="221"/>
      <c r="K22" s="221"/>
      <c r="L22" s="221"/>
      <c r="M22" s="221"/>
      <c r="N22" s="221"/>
      <c r="O22" s="221"/>
      <c r="P22" s="3709" t="s">
        <v>540</v>
      </c>
      <c r="Q22" s="3710"/>
      <c r="R22" s="3710"/>
      <c r="S22" s="3710"/>
      <c r="T22" s="3710"/>
      <c r="U22" s="3710"/>
      <c r="V22" s="3710"/>
      <c r="W22" s="3710"/>
      <c r="X22" s="3710"/>
      <c r="Y22" s="233"/>
      <c r="Z22" s="234"/>
      <c r="AA22" s="234"/>
      <c r="AB22" s="234"/>
      <c r="AC22" s="234"/>
      <c r="AD22" s="234"/>
      <c r="AE22" s="234"/>
      <c r="AF22" s="234"/>
      <c r="AG22" s="234"/>
      <c r="AH22" s="234"/>
      <c r="AI22" s="234"/>
      <c r="AJ22" s="234"/>
      <c r="AK22" s="234"/>
      <c r="AL22" s="234"/>
      <c r="AM22" s="234"/>
      <c r="AN22" s="234"/>
      <c r="AO22" s="235"/>
      <c r="AP22" s="227"/>
    </row>
    <row r="23" spans="4:42" ht="44.25" customHeight="1" x14ac:dyDescent="0.15">
      <c r="D23" s="221"/>
      <c r="E23" s="226"/>
      <c r="F23" s="221"/>
      <c r="G23" s="3711" t="s">
        <v>589</v>
      </c>
      <c r="H23" s="3712"/>
      <c r="I23" s="3712"/>
      <c r="J23" s="3712"/>
      <c r="K23" s="3712"/>
      <c r="L23" s="3712"/>
      <c r="M23" s="3712"/>
      <c r="N23" s="3712"/>
      <c r="O23" s="3712"/>
      <c r="P23" s="3712"/>
      <c r="Q23" s="3712"/>
      <c r="R23" s="3712"/>
      <c r="S23" s="3712"/>
      <c r="T23" s="3712"/>
      <c r="U23" s="3712"/>
      <c r="V23" s="3712"/>
      <c r="W23" s="3712"/>
      <c r="X23" s="3712"/>
      <c r="Y23" s="3712"/>
      <c r="Z23" s="3712"/>
      <c r="AA23" s="3712"/>
      <c r="AB23" s="3712"/>
      <c r="AC23" s="3712"/>
      <c r="AD23" s="3712"/>
      <c r="AE23" s="3712"/>
      <c r="AF23" s="3712"/>
      <c r="AG23" s="3712"/>
      <c r="AH23" s="3712"/>
      <c r="AI23" s="3712"/>
      <c r="AJ23" s="3712"/>
      <c r="AK23" s="3712"/>
      <c r="AL23" s="3712"/>
      <c r="AM23" s="3712"/>
      <c r="AN23" s="3712"/>
      <c r="AO23" s="3713"/>
      <c r="AP23" s="228"/>
    </row>
    <row r="24" spans="4:42" ht="29.25" customHeight="1" x14ac:dyDescent="0.15">
      <c r="D24" s="221"/>
      <c r="E24" s="226"/>
      <c r="F24" s="221"/>
      <c r="G24" s="3714" t="s">
        <v>541</v>
      </c>
      <c r="H24" s="3715"/>
      <c r="I24" s="3715"/>
      <c r="J24" s="3715"/>
      <c r="K24" s="3715"/>
      <c r="L24" s="3715"/>
      <c r="M24" s="3715"/>
      <c r="N24" s="3715"/>
      <c r="O24" s="3715"/>
      <c r="P24" s="3715"/>
      <c r="Q24" s="3715"/>
      <c r="R24" s="3715"/>
      <c r="S24" s="3715"/>
      <c r="T24" s="3715"/>
      <c r="U24" s="3715"/>
      <c r="V24" s="3715"/>
      <c r="W24" s="3715"/>
      <c r="X24" s="3715"/>
      <c r="Y24" s="3715"/>
      <c r="Z24" s="3715"/>
      <c r="AA24" s="3715"/>
      <c r="AB24" s="3715"/>
      <c r="AC24" s="3715"/>
      <c r="AD24" s="3715"/>
      <c r="AE24" s="3715"/>
      <c r="AF24" s="3715"/>
      <c r="AG24" s="3715"/>
      <c r="AH24" s="3715"/>
      <c r="AI24" s="3715"/>
      <c r="AJ24" s="3715"/>
      <c r="AK24" s="3715"/>
      <c r="AL24" s="3715"/>
      <c r="AM24" s="3715"/>
      <c r="AN24" s="3715"/>
      <c r="AO24" s="3716"/>
      <c r="AP24" s="228"/>
    </row>
    <row r="25" spans="4:42" ht="29.25" customHeight="1" x14ac:dyDescent="0.15">
      <c r="D25" s="221"/>
      <c r="E25" s="226"/>
      <c r="F25" s="221"/>
      <c r="G25" s="3717" t="s">
        <v>542</v>
      </c>
      <c r="H25" s="3718"/>
      <c r="I25" s="3718"/>
      <c r="J25" s="3718"/>
      <c r="K25" s="3718"/>
      <c r="L25" s="3718"/>
      <c r="M25" s="3718"/>
      <c r="N25" s="3718"/>
      <c r="O25" s="3718"/>
      <c r="P25" s="3718"/>
      <c r="Q25" s="3718"/>
      <c r="R25" s="3718"/>
      <c r="S25" s="3718"/>
      <c r="T25" s="3718"/>
      <c r="U25" s="3718"/>
      <c r="V25" s="3718"/>
      <c r="W25" s="3718"/>
      <c r="X25" s="3718"/>
      <c r="Y25" s="3718"/>
      <c r="Z25" s="3718"/>
      <c r="AA25" s="3718"/>
      <c r="AB25" s="3718"/>
      <c r="AC25" s="3718"/>
      <c r="AD25" s="3718"/>
      <c r="AE25" s="3718"/>
      <c r="AF25" s="3718"/>
      <c r="AG25" s="3718"/>
      <c r="AH25" s="3718"/>
      <c r="AI25" s="3718"/>
      <c r="AJ25" s="3718"/>
      <c r="AK25" s="3718"/>
      <c r="AL25" s="3718"/>
      <c r="AM25" s="3718"/>
      <c r="AN25" s="3718"/>
      <c r="AO25" s="3719"/>
      <c r="AP25" s="228"/>
    </row>
    <row r="26" spans="4:42" ht="51" customHeight="1" x14ac:dyDescent="0.15">
      <c r="D26" s="221"/>
      <c r="E26" s="226"/>
      <c r="F26" s="221"/>
      <c r="G26" s="3720" t="s">
        <v>543</v>
      </c>
      <c r="H26" s="3718"/>
      <c r="I26" s="3718"/>
      <c r="J26" s="3718"/>
      <c r="K26" s="3718"/>
      <c r="L26" s="3718"/>
      <c r="M26" s="3718"/>
      <c r="N26" s="3718"/>
      <c r="O26" s="3718"/>
      <c r="P26" s="3718"/>
      <c r="Q26" s="3718"/>
      <c r="R26" s="3718"/>
      <c r="S26" s="3718"/>
      <c r="T26" s="3718"/>
      <c r="U26" s="3718"/>
      <c r="V26" s="3718"/>
      <c r="W26" s="3718"/>
      <c r="X26" s="3718"/>
      <c r="Y26" s="3718"/>
      <c r="Z26" s="3718"/>
      <c r="AA26" s="3718"/>
      <c r="AB26" s="3718"/>
      <c r="AC26" s="3718"/>
      <c r="AD26" s="3718"/>
      <c r="AE26" s="3718"/>
      <c r="AF26" s="3718"/>
      <c r="AG26" s="3718"/>
      <c r="AH26" s="3718"/>
      <c r="AI26" s="3718"/>
      <c r="AJ26" s="3718"/>
      <c r="AK26" s="3718"/>
      <c r="AL26" s="3718"/>
      <c r="AM26" s="3718"/>
      <c r="AN26" s="3718"/>
      <c r="AO26" s="3719"/>
      <c r="AP26" s="228"/>
    </row>
    <row r="27" spans="4:42" ht="29.25" customHeight="1" x14ac:dyDescent="0.15">
      <c r="D27" s="221"/>
      <c r="E27" s="226"/>
      <c r="F27" s="221"/>
      <c r="G27" s="3717" t="s">
        <v>544</v>
      </c>
      <c r="H27" s="3718"/>
      <c r="I27" s="3718"/>
      <c r="J27" s="3718"/>
      <c r="K27" s="3718"/>
      <c r="L27" s="3718"/>
      <c r="M27" s="3718"/>
      <c r="N27" s="3718"/>
      <c r="O27" s="3718"/>
      <c r="P27" s="3718"/>
      <c r="Q27" s="3718"/>
      <c r="R27" s="3718"/>
      <c r="S27" s="3718"/>
      <c r="T27" s="3718"/>
      <c r="U27" s="3718"/>
      <c r="V27" s="3718"/>
      <c r="W27" s="3718"/>
      <c r="X27" s="3718"/>
      <c r="Y27" s="3718"/>
      <c r="Z27" s="3718"/>
      <c r="AA27" s="3718"/>
      <c r="AB27" s="3718"/>
      <c r="AC27" s="3718"/>
      <c r="AD27" s="3718"/>
      <c r="AE27" s="3718"/>
      <c r="AF27" s="3718"/>
      <c r="AG27" s="3718"/>
      <c r="AH27" s="3718"/>
      <c r="AI27" s="3718"/>
      <c r="AJ27" s="3718"/>
      <c r="AK27" s="3718"/>
      <c r="AL27" s="3718"/>
      <c r="AM27" s="3718"/>
      <c r="AN27" s="3718"/>
      <c r="AO27" s="3719"/>
      <c r="AP27" s="228"/>
    </row>
    <row r="28" spans="4:42" ht="29.25" customHeight="1" x14ac:dyDescent="0.15">
      <c r="D28" s="221"/>
      <c r="E28" s="226"/>
      <c r="F28" s="221"/>
      <c r="G28" s="3717" t="s">
        <v>545</v>
      </c>
      <c r="H28" s="3718"/>
      <c r="I28" s="3718"/>
      <c r="J28" s="3718"/>
      <c r="K28" s="3718"/>
      <c r="L28" s="3718"/>
      <c r="M28" s="3718"/>
      <c r="N28" s="3718"/>
      <c r="O28" s="3718"/>
      <c r="P28" s="3718"/>
      <c r="Q28" s="3718"/>
      <c r="R28" s="3718"/>
      <c r="S28" s="3718"/>
      <c r="T28" s="3718"/>
      <c r="U28" s="3718"/>
      <c r="V28" s="3718"/>
      <c r="W28" s="3718"/>
      <c r="X28" s="3718"/>
      <c r="Y28" s="3718"/>
      <c r="Z28" s="3718"/>
      <c r="AA28" s="3718"/>
      <c r="AB28" s="3718"/>
      <c r="AC28" s="3718"/>
      <c r="AD28" s="3718"/>
      <c r="AE28" s="3718"/>
      <c r="AF28" s="3718"/>
      <c r="AG28" s="3718"/>
      <c r="AH28" s="3718"/>
      <c r="AI28" s="3718"/>
      <c r="AJ28" s="3718"/>
      <c r="AK28" s="3718"/>
      <c r="AL28" s="3718"/>
      <c r="AM28" s="3718"/>
      <c r="AN28" s="3718"/>
      <c r="AO28" s="3719"/>
      <c r="AP28" s="228"/>
    </row>
    <row r="29" spans="4:42" ht="29.25" customHeight="1" x14ac:dyDescent="0.15">
      <c r="D29" s="221"/>
      <c r="E29" s="226"/>
      <c r="F29" s="221"/>
      <c r="G29" s="3704" t="s">
        <v>546</v>
      </c>
      <c r="H29" s="3705"/>
      <c r="I29" s="3705"/>
      <c r="J29" s="3705"/>
      <c r="K29" s="3705"/>
      <c r="L29" s="3705"/>
      <c r="M29" s="3705"/>
      <c r="N29" s="3705"/>
      <c r="O29" s="3705"/>
      <c r="P29" s="3705"/>
      <c r="Q29" s="3705"/>
      <c r="R29" s="3705"/>
      <c r="S29" s="3705"/>
      <c r="T29" s="3705"/>
      <c r="U29" s="3705"/>
      <c r="V29" s="3705"/>
      <c r="W29" s="3705"/>
      <c r="X29" s="3705"/>
      <c r="Y29" s="3705"/>
      <c r="Z29" s="3705"/>
      <c r="AA29" s="3705"/>
      <c r="AB29" s="3705"/>
      <c r="AC29" s="3705"/>
      <c r="AD29" s="3705"/>
      <c r="AE29" s="3705"/>
      <c r="AF29" s="3705"/>
      <c r="AG29" s="3705"/>
      <c r="AH29" s="3705"/>
      <c r="AI29" s="3705"/>
      <c r="AJ29" s="3705"/>
      <c r="AK29" s="3705"/>
      <c r="AL29" s="3705"/>
      <c r="AM29" s="3705"/>
      <c r="AN29" s="3705"/>
      <c r="AO29" s="3706"/>
      <c r="AP29" s="228"/>
    </row>
    <row r="30" spans="4:42" ht="18" customHeight="1" x14ac:dyDescent="0.15">
      <c r="D30" s="221"/>
      <c r="E30" s="226"/>
      <c r="F30" s="221"/>
      <c r="G30" s="221"/>
      <c r="H30" s="221"/>
      <c r="I30" s="221"/>
      <c r="J30" s="221"/>
      <c r="K30" s="221"/>
      <c r="L30" s="221"/>
      <c r="M30" s="221"/>
      <c r="N30" s="221"/>
      <c r="O30" s="221"/>
      <c r="P30" s="221"/>
      <c r="Q30" s="236"/>
      <c r="R30" s="236"/>
      <c r="S30" s="236"/>
      <c r="T30" s="236"/>
      <c r="U30" s="236"/>
      <c r="V30" s="236"/>
      <c r="W30" s="236"/>
      <c r="X30" s="236"/>
      <c r="Y30" s="236"/>
      <c r="Z30" s="221"/>
      <c r="AA30" s="221"/>
      <c r="AB30" s="221"/>
      <c r="AC30" s="221"/>
      <c r="AD30" s="221"/>
      <c r="AE30" s="221"/>
      <c r="AF30" s="221"/>
      <c r="AG30" s="221"/>
      <c r="AH30" s="221"/>
      <c r="AI30" s="221"/>
      <c r="AJ30" s="221"/>
      <c r="AK30" s="221"/>
      <c r="AL30" s="221"/>
      <c r="AM30" s="221"/>
      <c r="AN30" s="221"/>
      <c r="AO30" s="221"/>
      <c r="AP30" s="228"/>
    </row>
    <row r="31" spans="4:42" ht="29.25" customHeight="1" x14ac:dyDescent="0.15">
      <c r="D31" s="221"/>
      <c r="E31" s="226"/>
      <c r="F31" s="221"/>
      <c r="G31" s="3721" t="s">
        <v>547</v>
      </c>
      <c r="H31" s="3721"/>
      <c r="I31" s="3721"/>
      <c r="J31" s="3721"/>
      <c r="K31" s="3721"/>
      <c r="L31" s="3721"/>
      <c r="M31" s="3721"/>
      <c r="N31" s="3721"/>
      <c r="O31" s="3721"/>
      <c r="P31" s="3721"/>
      <c r="Q31" s="3721"/>
      <c r="R31" s="3721"/>
      <c r="S31" s="3721"/>
      <c r="T31" s="3721"/>
      <c r="U31" s="3721"/>
      <c r="V31" s="3721"/>
      <c r="W31" s="3721"/>
      <c r="X31" s="3721"/>
      <c r="Y31" s="3721"/>
      <c r="Z31" s="3721"/>
      <c r="AA31" s="3721"/>
      <c r="AB31" s="3721"/>
      <c r="AC31" s="3721"/>
      <c r="AD31" s="3721"/>
      <c r="AE31" s="3721"/>
      <c r="AF31" s="3721"/>
      <c r="AG31" s="3721"/>
      <c r="AH31" s="3721"/>
      <c r="AI31" s="3721"/>
      <c r="AJ31" s="3721"/>
      <c r="AK31" s="3721"/>
      <c r="AL31" s="3721"/>
      <c r="AM31" s="3721"/>
      <c r="AN31" s="3721"/>
      <c r="AO31" s="3721"/>
      <c r="AP31" s="228"/>
    </row>
    <row r="32" spans="4:42" ht="80.25" customHeight="1" x14ac:dyDescent="0.15">
      <c r="D32" s="221"/>
      <c r="E32" s="226"/>
      <c r="F32" s="221"/>
      <c r="G32" s="3731" t="s">
        <v>590</v>
      </c>
      <c r="H32" s="3722"/>
      <c r="I32" s="3722"/>
      <c r="J32" s="3722"/>
      <c r="K32" s="3722"/>
      <c r="L32" s="3722"/>
      <c r="M32" s="3722"/>
      <c r="N32" s="3722"/>
      <c r="O32" s="3722"/>
      <c r="P32" s="3722"/>
      <c r="Q32" s="3722"/>
      <c r="R32" s="3722"/>
      <c r="S32" s="3722"/>
      <c r="T32" s="3722"/>
      <c r="U32" s="3722"/>
      <c r="V32" s="3722"/>
      <c r="W32" s="3722"/>
      <c r="X32" s="3722"/>
      <c r="Y32" s="3722"/>
      <c r="Z32" s="3722"/>
      <c r="AA32" s="3722"/>
      <c r="AB32" s="3722"/>
      <c r="AC32" s="3722"/>
      <c r="AD32" s="3722"/>
      <c r="AE32" s="3722"/>
      <c r="AF32" s="3722"/>
      <c r="AG32" s="3722"/>
      <c r="AH32" s="3722"/>
      <c r="AI32" s="3722"/>
      <c r="AJ32" s="3722"/>
      <c r="AK32" s="3722"/>
      <c r="AL32" s="3722"/>
      <c r="AM32" s="3722"/>
      <c r="AN32" s="3722"/>
      <c r="AO32" s="3722"/>
      <c r="AP32" s="228"/>
    </row>
    <row r="33" spans="4:42" ht="80.25" customHeight="1" x14ac:dyDescent="0.15">
      <c r="D33" s="221"/>
      <c r="E33" s="226"/>
      <c r="F33" s="221"/>
      <c r="G33" s="3731" t="s">
        <v>591</v>
      </c>
      <c r="H33" s="3722"/>
      <c r="I33" s="3722"/>
      <c r="J33" s="3722"/>
      <c r="K33" s="3722"/>
      <c r="L33" s="3722"/>
      <c r="M33" s="3722"/>
      <c r="N33" s="3722"/>
      <c r="O33" s="3722"/>
      <c r="P33" s="3722"/>
      <c r="Q33" s="3722"/>
      <c r="R33" s="3722"/>
      <c r="S33" s="3722"/>
      <c r="T33" s="3722"/>
      <c r="U33" s="3722"/>
      <c r="V33" s="3722"/>
      <c r="W33" s="3722"/>
      <c r="X33" s="3722"/>
      <c r="Y33" s="3722"/>
      <c r="Z33" s="3722"/>
      <c r="AA33" s="3722"/>
      <c r="AB33" s="3722"/>
      <c r="AC33" s="3722"/>
      <c r="AD33" s="3722"/>
      <c r="AE33" s="3722"/>
      <c r="AF33" s="3722"/>
      <c r="AG33" s="3722"/>
      <c r="AH33" s="3722"/>
      <c r="AI33" s="3722"/>
      <c r="AJ33" s="3722"/>
      <c r="AK33" s="3722"/>
      <c r="AL33" s="3722"/>
      <c r="AM33" s="3722"/>
      <c r="AN33" s="3722"/>
      <c r="AO33" s="3722"/>
      <c r="AP33" s="228"/>
    </row>
    <row r="34" spans="4:42" ht="11.25" customHeight="1" x14ac:dyDescent="0.15">
      <c r="D34" s="221"/>
      <c r="E34" s="226"/>
      <c r="F34" s="221"/>
      <c r="G34" s="221"/>
      <c r="H34" s="221"/>
      <c r="I34" s="221"/>
      <c r="J34" s="221"/>
      <c r="K34" s="221"/>
      <c r="L34" s="221"/>
      <c r="M34" s="221"/>
      <c r="N34" s="221"/>
      <c r="O34" s="221"/>
      <c r="P34" s="221"/>
      <c r="Q34" s="236"/>
      <c r="R34" s="236"/>
      <c r="S34" s="236"/>
      <c r="T34" s="236"/>
      <c r="U34" s="236"/>
      <c r="V34" s="236"/>
      <c r="W34" s="236"/>
      <c r="X34" s="236"/>
      <c r="Y34" s="236"/>
      <c r="Z34" s="221"/>
      <c r="AA34" s="221"/>
      <c r="AB34" s="221"/>
      <c r="AC34" s="221"/>
      <c r="AD34" s="221"/>
      <c r="AE34" s="221"/>
      <c r="AF34" s="221"/>
      <c r="AG34" s="221"/>
      <c r="AH34" s="221"/>
      <c r="AI34" s="221"/>
      <c r="AJ34" s="221"/>
      <c r="AK34" s="221"/>
      <c r="AL34" s="221"/>
      <c r="AM34" s="221"/>
      <c r="AN34" s="221"/>
      <c r="AO34" s="221"/>
      <c r="AP34" s="228"/>
    </row>
    <row r="35" spans="4:42" s="241" customFormat="1" ht="85.5" customHeight="1" x14ac:dyDescent="0.15">
      <c r="D35" s="237"/>
      <c r="E35" s="238"/>
      <c r="F35" s="239"/>
      <c r="G35" s="3723" t="s">
        <v>550</v>
      </c>
      <c r="H35" s="3724"/>
      <c r="I35" s="3724"/>
      <c r="J35" s="3724"/>
      <c r="K35" s="3724"/>
      <c r="L35" s="3724"/>
      <c r="M35" s="3724"/>
      <c r="N35" s="3724"/>
      <c r="O35" s="3724"/>
      <c r="P35" s="3724"/>
      <c r="Q35" s="3724"/>
      <c r="R35" s="3724"/>
      <c r="S35" s="3724"/>
      <c r="T35" s="3724"/>
      <c r="U35" s="3724"/>
      <c r="V35" s="3724"/>
      <c r="W35" s="3724"/>
      <c r="X35" s="3724"/>
      <c r="Y35" s="3724"/>
      <c r="Z35" s="3724"/>
      <c r="AA35" s="3724"/>
      <c r="AB35" s="3724"/>
      <c r="AC35" s="3724"/>
      <c r="AD35" s="3724"/>
      <c r="AE35" s="3724"/>
      <c r="AF35" s="3724"/>
      <c r="AG35" s="3724"/>
      <c r="AH35" s="3724"/>
      <c r="AI35" s="3724"/>
      <c r="AJ35" s="3724"/>
      <c r="AK35" s="3724"/>
      <c r="AL35" s="3724"/>
      <c r="AM35" s="3724"/>
      <c r="AN35" s="3724"/>
      <c r="AO35" s="3724"/>
      <c r="AP35" s="240"/>
    </row>
    <row r="36" spans="4:42" ht="18.75" customHeight="1" x14ac:dyDescent="0.15">
      <c r="D36" s="221"/>
      <c r="E36" s="221"/>
      <c r="F36" s="221"/>
      <c r="G36" s="22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3725" t="s">
        <v>43</v>
      </c>
      <c r="AH36" s="3725"/>
      <c r="AI36" s="3725"/>
      <c r="AJ36" s="3725"/>
      <c r="AK36" s="3725"/>
      <c r="AL36" s="3725"/>
      <c r="AM36" s="3725"/>
      <c r="AN36" s="3725"/>
      <c r="AO36" s="3725"/>
      <c r="AP36" s="3725"/>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9"/>
  <printOptions horizontalCentered="1" verticalCentered="1"/>
  <pageMargins left="0.43307086614173229" right="0.23622047244094491" top="0.59055118110236227" bottom="0.55118110236220474" header="0.39370078740157483" footer="0.51181102362204722"/>
  <pageSetup paperSize="9" orientation="portrait" horizontalDpi="4294967293"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08978-46AC-477F-97B5-299DA305F8CE}">
  <dimension ref="B1:I38"/>
  <sheetViews>
    <sheetView view="pageBreakPreview" zoomScaleNormal="100" zoomScaleSheetLayoutView="100" workbookViewId="0">
      <selection activeCell="N9" sqref="N9"/>
    </sheetView>
  </sheetViews>
  <sheetFormatPr defaultRowHeight="13.5" x14ac:dyDescent="0.15"/>
  <cols>
    <col min="1" max="1" width="1.5" style="685" customWidth="1"/>
    <col min="2" max="2" width="28.625" style="685" customWidth="1"/>
    <col min="3" max="4" width="3.125" style="685" customWidth="1"/>
    <col min="5" max="5" width="23.625" style="685" customWidth="1"/>
    <col min="6" max="6" width="10.375" style="685" customWidth="1"/>
    <col min="7" max="7" width="7.5" style="685" customWidth="1"/>
    <col min="8" max="8" width="23.875" style="685" customWidth="1"/>
    <col min="9" max="9" width="13.75" style="685" customWidth="1"/>
    <col min="10" max="10" width="1.125" style="685" customWidth="1"/>
    <col min="11" max="257" width="9" style="685"/>
    <col min="258" max="258" width="28.625" style="685" customWidth="1"/>
    <col min="259" max="260" width="3.125" style="685" customWidth="1"/>
    <col min="261" max="261" width="23.625" style="685" customWidth="1"/>
    <col min="262" max="262" width="10.375" style="685" customWidth="1"/>
    <col min="263" max="263" width="7.5" style="685" customWidth="1"/>
    <col min="264" max="264" width="23.875" style="685" customWidth="1"/>
    <col min="265" max="265" width="13.75" style="685" customWidth="1"/>
    <col min="266" max="513" width="9" style="685"/>
    <col min="514" max="514" width="28.625" style="685" customWidth="1"/>
    <col min="515" max="516" width="3.125" style="685" customWidth="1"/>
    <col min="517" max="517" width="23.625" style="685" customWidth="1"/>
    <col min="518" max="518" width="10.375" style="685" customWidth="1"/>
    <col min="519" max="519" width="7.5" style="685" customWidth="1"/>
    <col min="520" max="520" width="23.875" style="685" customWidth="1"/>
    <col min="521" max="521" width="13.75" style="685" customWidth="1"/>
    <col min="522" max="769" width="9" style="685"/>
    <col min="770" max="770" width="28.625" style="685" customWidth="1"/>
    <col min="771" max="772" width="3.125" style="685" customWidth="1"/>
    <col min="773" max="773" width="23.625" style="685" customWidth="1"/>
    <col min="774" max="774" width="10.375" style="685" customWidth="1"/>
    <col min="775" max="775" width="7.5" style="685" customWidth="1"/>
    <col min="776" max="776" width="23.875" style="685" customWidth="1"/>
    <col min="777" max="777" width="13.75" style="685" customWidth="1"/>
    <col min="778" max="1025" width="9" style="685"/>
    <col min="1026" max="1026" width="28.625" style="685" customWidth="1"/>
    <col min="1027" max="1028" width="3.125" style="685" customWidth="1"/>
    <col min="1029" max="1029" width="23.625" style="685" customWidth="1"/>
    <col min="1030" max="1030" width="10.375" style="685" customWidth="1"/>
    <col min="1031" max="1031" width="7.5" style="685" customWidth="1"/>
    <col min="1032" max="1032" width="23.875" style="685" customWidth="1"/>
    <col min="1033" max="1033" width="13.75" style="685" customWidth="1"/>
    <col min="1034" max="1281" width="9" style="685"/>
    <col min="1282" max="1282" width="28.625" style="685" customWidth="1"/>
    <col min="1283" max="1284" width="3.125" style="685" customWidth="1"/>
    <col min="1285" max="1285" width="23.625" style="685" customWidth="1"/>
    <col min="1286" max="1286" width="10.375" style="685" customWidth="1"/>
    <col min="1287" max="1287" width="7.5" style="685" customWidth="1"/>
    <col min="1288" max="1288" width="23.875" style="685" customWidth="1"/>
    <col min="1289" max="1289" width="13.75" style="685" customWidth="1"/>
    <col min="1290" max="1537" width="9" style="685"/>
    <col min="1538" max="1538" width="28.625" style="685" customWidth="1"/>
    <col min="1539" max="1540" width="3.125" style="685" customWidth="1"/>
    <col min="1541" max="1541" width="23.625" style="685" customWidth="1"/>
    <col min="1542" max="1542" width="10.375" style="685" customWidth="1"/>
    <col min="1543" max="1543" width="7.5" style="685" customWidth="1"/>
    <col min="1544" max="1544" width="23.875" style="685" customWidth="1"/>
    <col min="1545" max="1545" width="13.75" style="685" customWidth="1"/>
    <col min="1546" max="1793" width="9" style="685"/>
    <col min="1794" max="1794" width="28.625" style="685" customWidth="1"/>
    <col min="1795" max="1796" width="3.125" style="685" customWidth="1"/>
    <col min="1797" max="1797" width="23.625" style="685" customWidth="1"/>
    <col min="1798" max="1798" width="10.375" style="685" customWidth="1"/>
    <col min="1799" max="1799" width="7.5" style="685" customWidth="1"/>
    <col min="1800" max="1800" width="23.875" style="685" customWidth="1"/>
    <col min="1801" max="1801" width="13.75" style="685" customWidth="1"/>
    <col min="1802" max="2049" width="9" style="685"/>
    <col min="2050" max="2050" width="28.625" style="685" customWidth="1"/>
    <col min="2051" max="2052" width="3.125" style="685" customWidth="1"/>
    <col min="2053" max="2053" width="23.625" style="685" customWidth="1"/>
    <col min="2054" max="2054" width="10.375" style="685" customWidth="1"/>
    <col min="2055" max="2055" width="7.5" style="685" customWidth="1"/>
    <col min="2056" max="2056" width="23.875" style="685" customWidth="1"/>
    <col min="2057" max="2057" width="13.75" style="685" customWidth="1"/>
    <col min="2058" max="2305" width="9" style="685"/>
    <col min="2306" max="2306" width="28.625" style="685" customWidth="1"/>
    <col min="2307" max="2308" width="3.125" style="685" customWidth="1"/>
    <col min="2309" max="2309" width="23.625" style="685" customWidth="1"/>
    <col min="2310" max="2310" width="10.375" style="685" customWidth="1"/>
    <col min="2311" max="2311" width="7.5" style="685" customWidth="1"/>
    <col min="2312" max="2312" width="23.875" style="685" customWidth="1"/>
    <col min="2313" max="2313" width="13.75" style="685" customWidth="1"/>
    <col min="2314" max="2561" width="9" style="685"/>
    <col min="2562" max="2562" width="28.625" style="685" customWidth="1"/>
    <col min="2563" max="2564" width="3.125" style="685" customWidth="1"/>
    <col min="2565" max="2565" width="23.625" style="685" customWidth="1"/>
    <col min="2566" max="2566" width="10.375" style="685" customWidth="1"/>
    <col min="2567" max="2567" width="7.5" style="685" customWidth="1"/>
    <col min="2568" max="2568" width="23.875" style="685" customWidth="1"/>
    <col min="2569" max="2569" width="13.75" style="685" customWidth="1"/>
    <col min="2570" max="2817" width="9" style="685"/>
    <col min="2818" max="2818" width="28.625" style="685" customWidth="1"/>
    <col min="2819" max="2820" width="3.125" style="685" customWidth="1"/>
    <col min="2821" max="2821" width="23.625" style="685" customWidth="1"/>
    <col min="2822" max="2822" width="10.375" style="685" customWidth="1"/>
    <col min="2823" max="2823" width="7.5" style="685" customWidth="1"/>
    <col min="2824" max="2824" width="23.875" style="685" customWidth="1"/>
    <col min="2825" max="2825" width="13.75" style="685" customWidth="1"/>
    <col min="2826" max="3073" width="9" style="685"/>
    <col min="3074" max="3074" width="28.625" style="685" customWidth="1"/>
    <col min="3075" max="3076" width="3.125" style="685" customWidth="1"/>
    <col min="3077" max="3077" width="23.625" style="685" customWidth="1"/>
    <col min="3078" max="3078" width="10.375" style="685" customWidth="1"/>
    <col min="3079" max="3079" width="7.5" style="685" customWidth="1"/>
    <col min="3080" max="3080" width="23.875" style="685" customWidth="1"/>
    <col min="3081" max="3081" width="13.75" style="685" customWidth="1"/>
    <col min="3082" max="3329" width="9" style="685"/>
    <col min="3330" max="3330" width="28.625" style="685" customWidth="1"/>
    <col min="3331" max="3332" width="3.125" style="685" customWidth="1"/>
    <col min="3333" max="3333" width="23.625" style="685" customWidth="1"/>
    <col min="3334" max="3334" width="10.375" style="685" customWidth="1"/>
    <col min="3335" max="3335" width="7.5" style="685" customWidth="1"/>
    <col min="3336" max="3336" width="23.875" style="685" customWidth="1"/>
    <col min="3337" max="3337" width="13.75" style="685" customWidth="1"/>
    <col min="3338" max="3585" width="9" style="685"/>
    <col min="3586" max="3586" width="28.625" style="685" customWidth="1"/>
    <col min="3587" max="3588" width="3.125" style="685" customWidth="1"/>
    <col min="3589" max="3589" width="23.625" style="685" customWidth="1"/>
    <col min="3590" max="3590" width="10.375" style="685" customWidth="1"/>
    <col min="3591" max="3591" width="7.5" style="685" customWidth="1"/>
    <col min="3592" max="3592" width="23.875" style="685" customWidth="1"/>
    <col min="3593" max="3593" width="13.75" style="685" customWidth="1"/>
    <col min="3594" max="3841" width="9" style="685"/>
    <col min="3842" max="3842" width="28.625" style="685" customWidth="1"/>
    <col min="3843" max="3844" width="3.125" style="685" customWidth="1"/>
    <col min="3845" max="3845" width="23.625" style="685" customWidth="1"/>
    <col min="3846" max="3846" width="10.375" style="685" customWidth="1"/>
    <col min="3847" max="3847" width="7.5" style="685" customWidth="1"/>
    <col min="3848" max="3848" width="23.875" style="685" customWidth="1"/>
    <col min="3849" max="3849" width="13.75" style="685" customWidth="1"/>
    <col min="3850" max="4097" width="9" style="685"/>
    <col min="4098" max="4098" width="28.625" style="685" customWidth="1"/>
    <col min="4099" max="4100" width="3.125" style="685" customWidth="1"/>
    <col min="4101" max="4101" width="23.625" style="685" customWidth="1"/>
    <col min="4102" max="4102" width="10.375" style="685" customWidth="1"/>
    <col min="4103" max="4103" width="7.5" style="685" customWidth="1"/>
    <col min="4104" max="4104" width="23.875" style="685" customWidth="1"/>
    <col min="4105" max="4105" width="13.75" style="685" customWidth="1"/>
    <col min="4106" max="4353" width="9" style="685"/>
    <col min="4354" max="4354" width="28.625" style="685" customWidth="1"/>
    <col min="4355" max="4356" width="3.125" style="685" customWidth="1"/>
    <col min="4357" max="4357" width="23.625" style="685" customWidth="1"/>
    <col min="4358" max="4358" width="10.375" style="685" customWidth="1"/>
    <col min="4359" max="4359" width="7.5" style="685" customWidth="1"/>
    <col min="4360" max="4360" width="23.875" style="685" customWidth="1"/>
    <col min="4361" max="4361" width="13.75" style="685" customWidth="1"/>
    <col min="4362" max="4609" width="9" style="685"/>
    <col min="4610" max="4610" width="28.625" style="685" customWidth="1"/>
    <col min="4611" max="4612" width="3.125" style="685" customWidth="1"/>
    <col min="4613" max="4613" width="23.625" style="685" customWidth="1"/>
    <col min="4614" max="4614" width="10.375" style="685" customWidth="1"/>
    <col min="4615" max="4615" width="7.5" style="685" customWidth="1"/>
    <col min="4616" max="4616" width="23.875" style="685" customWidth="1"/>
    <col min="4617" max="4617" width="13.75" style="685" customWidth="1"/>
    <col min="4618" max="4865" width="9" style="685"/>
    <col min="4866" max="4866" width="28.625" style="685" customWidth="1"/>
    <col min="4867" max="4868" width="3.125" style="685" customWidth="1"/>
    <col min="4869" max="4869" width="23.625" style="685" customWidth="1"/>
    <col min="4870" max="4870" width="10.375" style="685" customWidth="1"/>
    <col min="4871" max="4871" width="7.5" style="685" customWidth="1"/>
    <col min="4872" max="4872" width="23.875" style="685" customWidth="1"/>
    <col min="4873" max="4873" width="13.75" style="685" customWidth="1"/>
    <col min="4874" max="5121" width="9" style="685"/>
    <col min="5122" max="5122" width="28.625" style="685" customWidth="1"/>
    <col min="5123" max="5124" width="3.125" style="685" customWidth="1"/>
    <col min="5125" max="5125" width="23.625" style="685" customWidth="1"/>
    <col min="5126" max="5126" width="10.375" style="685" customWidth="1"/>
    <col min="5127" max="5127" width="7.5" style="685" customWidth="1"/>
    <col min="5128" max="5128" width="23.875" style="685" customWidth="1"/>
    <col min="5129" max="5129" width="13.75" style="685" customWidth="1"/>
    <col min="5130" max="5377" width="9" style="685"/>
    <col min="5378" max="5378" width="28.625" style="685" customWidth="1"/>
    <col min="5379" max="5380" width="3.125" style="685" customWidth="1"/>
    <col min="5381" max="5381" width="23.625" style="685" customWidth="1"/>
    <col min="5382" max="5382" width="10.375" style="685" customWidth="1"/>
    <col min="5383" max="5383" width="7.5" style="685" customWidth="1"/>
    <col min="5384" max="5384" width="23.875" style="685" customWidth="1"/>
    <col min="5385" max="5385" width="13.75" style="685" customWidth="1"/>
    <col min="5386" max="5633" width="9" style="685"/>
    <col min="5634" max="5634" width="28.625" style="685" customWidth="1"/>
    <col min="5635" max="5636" width="3.125" style="685" customWidth="1"/>
    <col min="5637" max="5637" width="23.625" style="685" customWidth="1"/>
    <col min="5638" max="5638" width="10.375" style="685" customWidth="1"/>
    <col min="5639" max="5639" width="7.5" style="685" customWidth="1"/>
    <col min="5640" max="5640" width="23.875" style="685" customWidth="1"/>
    <col min="5641" max="5641" width="13.75" style="685" customWidth="1"/>
    <col min="5642" max="5889" width="9" style="685"/>
    <col min="5890" max="5890" width="28.625" style="685" customWidth="1"/>
    <col min="5891" max="5892" width="3.125" style="685" customWidth="1"/>
    <col min="5893" max="5893" width="23.625" style="685" customWidth="1"/>
    <col min="5894" max="5894" width="10.375" style="685" customWidth="1"/>
    <col min="5895" max="5895" width="7.5" style="685" customWidth="1"/>
    <col min="5896" max="5896" width="23.875" style="685" customWidth="1"/>
    <col min="5897" max="5897" width="13.75" style="685" customWidth="1"/>
    <col min="5898" max="6145" width="9" style="685"/>
    <col min="6146" max="6146" width="28.625" style="685" customWidth="1"/>
    <col min="6147" max="6148" width="3.125" style="685" customWidth="1"/>
    <col min="6149" max="6149" width="23.625" style="685" customWidth="1"/>
    <col min="6150" max="6150" width="10.375" style="685" customWidth="1"/>
    <col min="6151" max="6151" width="7.5" style="685" customWidth="1"/>
    <col min="6152" max="6152" width="23.875" style="685" customWidth="1"/>
    <col min="6153" max="6153" width="13.75" style="685" customWidth="1"/>
    <col min="6154" max="6401" width="9" style="685"/>
    <col min="6402" max="6402" width="28.625" style="685" customWidth="1"/>
    <col min="6403" max="6404" width="3.125" style="685" customWidth="1"/>
    <col min="6405" max="6405" width="23.625" style="685" customWidth="1"/>
    <col min="6406" max="6406" width="10.375" style="685" customWidth="1"/>
    <col min="6407" max="6407" width="7.5" style="685" customWidth="1"/>
    <col min="6408" max="6408" width="23.875" style="685" customWidth="1"/>
    <col min="6409" max="6409" width="13.75" style="685" customWidth="1"/>
    <col min="6410" max="6657" width="9" style="685"/>
    <col min="6658" max="6658" width="28.625" style="685" customWidth="1"/>
    <col min="6659" max="6660" width="3.125" style="685" customWidth="1"/>
    <col min="6661" max="6661" width="23.625" style="685" customWidth="1"/>
    <col min="6662" max="6662" width="10.375" style="685" customWidth="1"/>
    <col min="6663" max="6663" width="7.5" style="685" customWidth="1"/>
    <col min="6664" max="6664" width="23.875" style="685" customWidth="1"/>
    <col min="6665" max="6665" width="13.75" style="685" customWidth="1"/>
    <col min="6666" max="6913" width="9" style="685"/>
    <col min="6914" max="6914" width="28.625" style="685" customWidth="1"/>
    <col min="6915" max="6916" width="3.125" style="685" customWidth="1"/>
    <col min="6917" max="6917" width="23.625" style="685" customWidth="1"/>
    <col min="6918" max="6918" width="10.375" style="685" customWidth="1"/>
    <col min="6919" max="6919" width="7.5" style="685" customWidth="1"/>
    <col min="6920" max="6920" width="23.875" style="685" customWidth="1"/>
    <col min="6921" max="6921" width="13.75" style="685" customWidth="1"/>
    <col min="6922" max="7169" width="9" style="685"/>
    <col min="7170" max="7170" width="28.625" style="685" customWidth="1"/>
    <col min="7171" max="7172" width="3.125" style="685" customWidth="1"/>
    <col min="7173" max="7173" width="23.625" style="685" customWidth="1"/>
    <col min="7174" max="7174" width="10.375" style="685" customWidth="1"/>
    <col min="7175" max="7175" width="7.5" style="685" customWidth="1"/>
    <col min="7176" max="7176" width="23.875" style="685" customWidth="1"/>
    <col min="7177" max="7177" width="13.75" style="685" customWidth="1"/>
    <col min="7178" max="7425" width="9" style="685"/>
    <col min="7426" max="7426" width="28.625" style="685" customWidth="1"/>
    <col min="7427" max="7428" width="3.125" style="685" customWidth="1"/>
    <col min="7429" max="7429" width="23.625" style="685" customWidth="1"/>
    <col min="7430" max="7430" width="10.375" style="685" customWidth="1"/>
    <col min="7431" max="7431" width="7.5" style="685" customWidth="1"/>
    <col min="7432" max="7432" width="23.875" style="685" customWidth="1"/>
    <col min="7433" max="7433" width="13.75" style="685" customWidth="1"/>
    <col min="7434" max="7681" width="9" style="685"/>
    <col min="7682" max="7682" width="28.625" style="685" customWidth="1"/>
    <col min="7683" max="7684" width="3.125" style="685" customWidth="1"/>
    <col min="7685" max="7685" width="23.625" style="685" customWidth="1"/>
    <col min="7686" max="7686" width="10.375" style="685" customWidth="1"/>
    <col min="7687" max="7687" width="7.5" style="685" customWidth="1"/>
    <col min="7688" max="7688" width="23.875" style="685" customWidth="1"/>
    <col min="7689" max="7689" width="13.75" style="685" customWidth="1"/>
    <col min="7690" max="7937" width="9" style="685"/>
    <col min="7938" max="7938" width="28.625" style="685" customWidth="1"/>
    <col min="7939" max="7940" width="3.125" style="685" customWidth="1"/>
    <col min="7941" max="7941" width="23.625" style="685" customWidth="1"/>
    <col min="7942" max="7942" width="10.375" style="685" customWidth="1"/>
    <col min="7943" max="7943" width="7.5" style="685" customWidth="1"/>
    <col min="7944" max="7944" width="23.875" style="685" customWidth="1"/>
    <col min="7945" max="7945" width="13.75" style="685" customWidth="1"/>
    <col min="7946" max="8193" width="9" style="685"/>
    <col min="8194" max="8194" width="28.625" style="685" customWidth="1"/>
    <col min="8195" max="8196" width="3.125" style="685" customWidth="1"/>
    <col min="8197" max="8197" width="23.625" style="685" customWidth="1"/>
    <col min="8198" max="8198" width="10.375" style="685" customWidth="1"/>
    <col min="8199" max="8199" width="7.5" style="685" customWidth="1"/>
    <col min="8200" max="8200" width="23.875" style="685" customWidth="1"/>
    <col min="8201" max="8201" width="13.75" style="685" customWidth="1"/>
    <col min="8202" max="8449" width="9" style="685"/>
    <col min="8450" max="8450" width="28.625" style="685" customWidth="1"/>
    <col min="8451" max="8452" width="3.125" style="685" customWidth="1"/>
    <col min="8453" max="8453" width="23.625" style="685" customWidth="1"/>
    <col min="8454" max="8454" width="10.375" style="685" customWidth="1"/>
    <col min="8455" max="8455" width="7.5" style="685" customWidth="1"/>
    <col min="8456" max="8456" width="23.875" style="685" customWidth="1"/>
    <col min="8457" max="8457" width="13.75" style="685" customWidth="1"/>
    <col min="8458" max="8705" width="9" style="685"/>
    <col min="8706" max="8706" width="28.625" style="685" customWidth="1"/>
    <col min="8707" max="8708" width="3.125" style="685" customWidth="1"/>
    <col min="8709" max="8709" width="23.625" style="685" customWidth="1"/>
    <col min="8710" max="8710" width="10.375" style="685" customWidth="1"/>
    <col min="8711" max="8711" width="7.5" style="685" customWidth="1"/>
    <col min="8712" max="8712" width="23.875" style="685" customWidth="1"/>
    <col min="8713" max="8713" width="13.75" style="685" customWidth="1"/>
    <col min="8714" max="8961" width="9" style="685"/>
    <col min="8962" max="8962" width="28.625" style="685" customWidth="1"/>
    <col min="8963" max="8964" width="3.125" style="685" customWidth="1"/>
    <col min="8965" max="8965" width="23.625" style="685" customWidth="1"/>
    <col min="8966" max="8966" width="10.375" style="685" customWidth="1"/>
    <col min="8967" max="8967" width="7.5" style="685" customWidth="1"/>
    <col min="8968" max="8968" width="23.875" style="685" customWidth="1"/>
    <col min="8969" max="8969" width="13.75" style="685" customWidth="1"/>
    <col min="8970" max="9217" width="9" style="685"/>
    <col min="9218" max="9218" width="28.625" style="685" customWidth="1"/>
    <col min="9219" max="9220" width="3.125" style="685" customWidth="1"/>
    <col min="9221" max="9221" width="23.625" style="685" customWidth="1"/>
    <col min="9222" max="9222" width="10.375" style="685" customWidth="1"/>
    <col min="9223" max="9223" width="7.5" style="685" customWidth="1"/>
    <col min="9224" max="9224" width="23.875" style="685" customWidth="1"/>
    <col min="9225" max="9225" width="13.75" style="685" customWidth="1"/>
    <col min="9226" max="9473" width="9" style="685"/>
    <col min="9474" max="9474" width="28.625" style="685" customWidth="1"/>
    <col min="9475" max="9476" width="3.125" style="685" customWidth="1"/>
    <col min="9477" max="9477" width="23.625" style="685" customWidth="1"/>
    <col min="9478" max="9478" width="10.375" style="685" customWidth="1"/>
    <col min="9479" max="9479" width="7.5" style="685" customWidth="1"/>
    <col min="9480" max="9480" width="23.875" style="685" customWidth="1"/>
    <col min="9481" max="9481" width="13.75" style="685" customWidth="1"/>
    <col min="9482" max="9729" width="9" style="685"/>
    <col min="9730" max="9730" width="28.625" style="685" customWidth="1"/>
    <col min="9731" max="9732" width="3.125" style="685" customWidth="1"/>
    <col min="9733" max="9733" width="23.625" style="685" customWidth="1"/>
    <col min="9734" max="9734" width="10.375" style="685" customWidth="1"/>
    <col min="9735" max="9735" width="7.5" style="685" customWidth="1"/>
    <col min="9736" max="9736" width="23.875" style="685" customWidth="1"/>
    <col min="9737" max="9737" width="13.75" style="685" customWidth="1"/>
    <col min="9738" max="9985" width="9" style="685"/>
    <col min="9986" max="9986" width="28.625" style="685" customWidth="1"/>
    <col min="9987" max="9988" width="3.125" style="685" customWidth="1"/>
    <col min="9989" max="9989" width="23.625" style="685" customWidth="1"/>
    <col min="9990" max="9990" width="10.375" style="685" customWidth="1"/>
    <col min="9991" max="9991" width="7.5" style="685" customWidth="1"/>
    <col min="9992" max="9992" width="23.875" style="685" customWidth="1"/>
    <col min="9993" max="9993" width="13.75" style="685" customWidth="1"/>
    <col min="9994" max="10241" width="9" style="685"/>
    <col min="10242" max="10242" width="28.625" style="685" customWidth="1"/>
    <col min="10243" max="10244" width="3.125" style="685" customWidth="1"/>
    <col min="10245" max="10245" width="23.625" style="685" customWidth="1"/>
    <col min="10246" max="10246" width="10.375" style="685" customWidth="1"/>
    <col min="10247" max="10247" width="7.5" style="685" customWidth="1"/>
    <col min="10248" max="10248" width="23.875" style="685" customWidth="1"/>
    <col min="10249" max="10249" width="13.75" style="685" customWidth="1"/>
    <col min="10250" max="10497" width="9" style="685"/>
    <col min="10498" max="10498" width="28.625" style="685" customWidth="1"/>
    <col min="10499" max="10500" width="3.125" style="685" customWidth="1"/>
    <col min="10501" max="10501" width="23.625" style="685" customWidth="1"/>
    <col min="10502" max="10502" width="10.375" style="685" customWidth="1"/>
    <col min="10503" max="10503" width="7.5" style="685" customWidth="1"/>
    <col min="10504" max="10504" width="23.875" style="685" customWidth="1"/>
    <col min="10505" max="10505" width="13.75" style="685" customWidth="1"/>
    <col min="10506" max="10753" width="9" style="685"/>
    <col min="10754" max="10754" width="28.625" style="685" customWidth="1"/>
    <col min="10755" max="10756" width="3.125" style="685" customWidth="1"/>
    <col min="10757" max="10757" width="23.625" style="685" customWidth="1"/>
    <col min="10758" max="10758" width="10.375" style="685" customWidth="1"/>
    <col min="10759" max="10759" width="7.5" style="685" customWidth="1"/>
    <col min="10760" max="10760" width="23.875" style="685" customWidth="1"/>
    <col min="10761" max="10761" width="13.75" style="685" customWidth="1"/>
    <col min="10762" max="11009" width="9" style="685"/>
    <col min="11010" max="11010" width="28.625" style="685" customWidth="1"/>
    <col min="11011" max="11012" width="3.125" style="685" customWidth="1"/>
    <col min="11013" max="11013" width="23.625" style="685" customWidth="1"/>
    <col min="11014" max="11014" width="10.375" style="685" customWidth="1"/>
    <col min="11015" max="11015" width="7.5" style="685" customWidth="1"/>
    <col min="11016" max="11016" width="23.875" style="685" customWidth="1"/>
    <col min="11017" max="11017" width="13.75" style="685" customWidth="1"/>
    <col min="11018" max="11265" width="9" style="685"/>
    <col min="11266" max="11266" width="28.625" style="685" customWidth="1"/>
    <col min="11267" max="11268" width="3.125" style="685" customWidth="1"/>
    <col min="11269" max="11269" width="23.625" style="685" customWidth="1"/>
    <col min="11270" max="11270" width="10.375" style="685" customWidth="1"/>
    <col min="11271" max="11271" width="7.5" style="685" customWidth="1"/>
    <col min="11272" max="11272" width="23.875" style="685" customWidth="1"/>
    <col min="11273" max="11273" width="13.75" style="685" customWidth="1"/>
    <col min="11274" max="11521" width="9" style="685"/>
    <col min="11522" max="11522" width="28.625" style="685" customWidth="1"/>
    <col min="11523" max="11524" width="3.125" style="685" customWidth="1"/>
    <col min="11525" max="11525" width="23.625" style="685" customWidth="1"/>
    <col min="11526" max="11526" width="10.375" style="685" customWidth="1"/>
    <col min="11527" max="11527" width="7.5" style="685" customWidth="1"/>
    <col min="11528" max="11528" width="23.875" style="685" customWidth="1"/>
    <col min="11529" max="11529" width="13.75" style="685" customWidth="1"/>
    <col min="11530" max="11777" width="9" style="685"/>
    <col min="11778" max="11778" width="28.625" style="685" customWidth="1"/>
    <col min="11779" max="11780" width="3.125" style="685" customWidth="1"/>
    <col min="11781" max="11781" width="23.625" style="685" customWidth="1"/>
    <col min="11782" max="11782" width="10.375" style="685" customWidth="1"/>
    <col min="11783" max="11783" width="7.5" style="685" customWidth="1"/>
    <col min="11784" max="11784" width="23.875" style="685" customWidth="1"/>
    <col min="11785" max="11785" width="13.75" style="685" customWidth="1"/>
    <col min="11786" max="12033" width="9" style="685"/>
    <col min="12034" max="12034" width="28.625" style="685" customWidth="1"/>
    <col min="12035" max="12036" width="3.125" style="685" customWidth="1"/>
    <col min="12037" max="12037" width="23.625" style="685" customWidth="1"/>
    <col min="12038" max="12038" width="10.375" style="685" customWidth="1"/>
    <col min="12039" max="12039" width="7.5" style="685" customWidth="1"/>
    <col min="12040" max="12040" width="23.875" style="685" customWidth="1"/>
    <col min="12041" max="12041" width="13.75" style="685" customWidth="1"/>
    <col min="12042" max="12289" width="9" style="685"/>
    <col min="12290" max="12290" width="28.625" style="685" customWidth="1"/>
    <col min="12291" max="12292" width="3.125" style="685" customWidth="1"/>
    <col min="12293" max="12293" width="23.625" style="685" customWidth="1"/>
    <col min="12294" max="12294" width="10.375" style="685" customWidth="1"/>
    <col min="12295" max="12295" width="7.5" style="685" customWidth="1"/>
    <col min="12296" max="12296" width="23.875" style="685" customWidth="1"/>
    <col min="12297" max="12297" width="13.75" style="685" customWidth="1"/>
    <col min="12298" max="12545" width="9" style="685"/>
    <col min="12546" max="12546" width="28.625" style="685" customWidth="1"/>
    <col min="12547" max="12548" width="3.125" style="685" customWidth="1"/>
    <col min="12549" max="12549" width="23.625" style="685" customWidth="1"/>
    <col min="12550" max="12550" width="10.375" style="685" customWidth="1"/>
    <col min="12551" max="12551" width="7.5" style="685" customWidth="1"/>
    <col min="12552" max="12552" width="23.875" style="685" customWidth="1"/>
    <col min="12553" max="12553" width="13.75" style="685" customWidth="1"/>
    <col min="12554" max="12801" width="9" style="685"/>
    <col min="12802" max="12802" width="28.625" style="685" customWidth="1"/>
    <col min="12803" max="12804" width="3.125" style="685" customWidth="1"/>
    <col min="12805" max="12805" width="23.625" style="685" customWidth="1"/>
    <col min="12806" max="12806" width="10.375" style="685" customWidth="1"/>
    <col min="12807" max="12807" width="7.5" style="685" customWidth="1"/>
    <col min="12808" max="12808" width="23.875" style="685" customWidth="1"/>
    <col min="12809" max="12809" width="13.75" style="685" customWidth="1"/>
    <col min="12810" max="13057" width="9" style="685"/>
    <col min="13058" max="13058" width="28.625" style="685" customWidth="1"/>
    <col min="13059" max="13060" width="3.125" style="685" customWidth="1"/>
    <col min="13061" max="13061" width="23.625" style="685" customWidth="1"/>
    <col min="13062" max="13062" width="10.375" style="685" customWidth="1"/>
    <col min="13063" max="13063" width="7.5" style="685" customWidth="1"/>
    <col min="13064" max="13064" width="23.875" style="685" customWidth="1"/>
    <col min="13065" max="13065" width="13.75" style="685" customWidth="1"/>
    <col min="13066" max="13313" width="9" style="685"/>
    <col min="13314" max="13314" width="28.625" style="685" customWidth="1"/>
    <col min="13315" max="13316" width="3.125" style="685" customWidth="1"/>
    <col min="13317" max="13317" width="23.625" style="685" customWidth="1"/>
    <col min="13318" max="13318" width="10.375" style="685" customWidth="1"/>
    <col min="13319" max="13319" width="7.5" style="685" customWidth="1"/>
    <col min="13320" max="13320" width="23.875" style="685" customWidth="1"/>
    <col min="13321" max="13321" width="13.75" style="685" customWidth="1"/>
    <col min="13322" max="13569" width="9" style="685"/>
    <col min="13570" max="13570" width="28.625" style="685" customWidth="1"/>
    <col min="13571" max="13572" width="3.125" style="685" customWidth="1"/>
    <col min="13573" max="13573" width="23.625" style="685" customWidth="1"/>
    <col min="13574" max="13574" width="10.375" style="685" customWidth="1"/>
    <col min="13575" max="13575" width="7.5" style="685" customWidth="1"/>
    <col min="13576" max="13576" width="23.875" style="685" customWidth="1"/>
    <col min="13577" max="13577" width="13.75" style="685" customWidth="1"/>
    <col min="13578" max="13825" width="9" style="685"/>
    <col min="13826" max="13826" width="28.625" style="685" customWidth="1"/>
    <col min="13827" max="13828" width="3.125" style="685" customWidth="1"/>
    <col min="13829" max="13829" width="23.625" style="685" customWidth="1"/>
    <col min="13830" max="13830" width="10.375" style="685" customWidth="1"/>
    <col min="13831" max="13831" width="7.5" style="685" customWidth="1"/>
    <col min="13832" max="13832" width="23.875" style="685" customWidth="1"/>
    <col min="13833" max="13833" width="13.75" style="685" customWidth="1"/>
    <col min="13834" max="14081" width="9" style="685"/>
    <col min="14082" max="14082" width="28.625" style="685" customWidth="1"/>
    <col min="14083" max="14084" width="3.125" style="685" customWidth="1"/>
    <col min="14085" max="14085" width="23.625" style="685" customWidth="1"/>
    <col min="14086" max="14086" width="10.375" style="685" customWidth="1"/>
    <col min="14087" max="14087" width="7.5" style="685" customWidth="1"/>
    <col min="14088" max="14088" width="23.875" style="685" customWidth="1"/>
    <col min="14089" max="14089" width="13.75" style="685" customWidth="1"/>
    <col min="14090" max="14337" width="9" style="685"/>
    <col min="14338" max="14338" width="28.625" style="685" customWidth="1"/>
    <col min="14339" max="14340" width="3.125" style="685" customWidth="1"/>
    <col min="14341" max="14341" width="23.625" style="685" customWidth="1"/>
    <col min="14342" max="14342" width="10.375" style="685" customWidth="1"/>
    <col min="14343" max="14343" width="7.5" style="685" customWidth="1"/>
    <col min="14344" max="14344" width="23.875" style="685" customWidth="1"/>
    <col min="14345" max="14345" width="13.75" style="685" customWidth="1"/>
    <col min="14346" max="14593" width="9" style="685"/>
    <col min="14594" max="14594" width="28.625" style="685" customWidth="1"/>
    <col min="14595" max="14596" width="3.125" style="685" customWidth="1"/>
    <col min="14597" max="14597" width="23.625" style="685" customWidth="1"/>
    <col min="14598" max="14598" width="10.375" style="685" customWidth="1"/>
    <col min="14599" max="14599" width="7.5" style="685" customWidth="1"/>
    <col min="14600" max="14600" width="23.875" style="685" customWidth="1"/>
    <col min="14601" max="14601" width="13.75" style="685" customWidth="1"/>
    <col min="14602" max="14849" width="9" style="685"/>
    <col min="14850" max="14850" width="28.625" style="685" customWidth="1"/>
    <col min="14851" max="14852" width="3.125" style="685" customWidth="1"/>
    <col min="14853" max="14853" width="23.625" style="685" customWidth="1"/>
    <col min="14854" max="14854" width="10.375" style="685" customWidth="1"/>
    <col min="14855" max="14855" width="7.5" style="685" customWidth="1"/>
    <col min="14856" max="14856" width="23.875" style="685" customWidth="1"/>
    <col min="14857" max="14857" width="13.75" style="685" customWidth="1"/>
    <col min="14858" max="15105" width="9" style="685"/>
    <col min="15106" max="15106" width="28.625" style="685" customWidth="1"/>
    <col min="15107" max="15108" width="3.125" style="685" customWidth="1"/>
    <col min="15109" max="15109" width="23.625" style="685" customWidth="1"/>
    <col min="15110" max="15110" width="10.375" style="685" customWidth="1"/>
    <col min="15111" max="15111" width="7.5" style="685" customWidth="1"/>
    <col min="15112" max="15112" width="23.875" style="685" customWidth="1"/>
    <col min="15113" max="15113" width="13.75" style="685" customWidth="1"/>
    <col min="15114" max="15361" width="9" style="685"/>
    <col min="15362" max="15362" width="28.625" style="685" customWidth="1"/>
    <col min="15363" max="15364" width="3.125" style="685" customWidth="1"/>
    <col min="15365" max="15365" width="23.625" style="685" customWidth="1"/>
    <col min="15366" max="15366" width="10.375" style="685" customWidth="1"/>
    <col min="15367" max="15367" width="7.5" style="685" customWidth="1"/>
    <col min="15368" max="15368" width="23.875" style="685" customWidth="1"/>
    <col min="15369" max="15369" width="13.75" style="685" customWidth="1"/>
    <col min="15370" max="15617" width="9" style="685"/>
    <col min="15618" max="15618" width="28.625" style="685" customWidth="1"/>
    <col min="15619" max="15620" width="3.125" style="685" customWidth="1"/>
    <col min="15621" max="15621" width="23.625" style="685" customWidth="1"/>
    <col min="15622" max="15622" width="10.375" style="685" customWidth="1"/>
    <col min="15623" max="15623" width="7.5" style="685" customWidth="1"/>
    <col min="15624" max="15624" width="23.875" style="685" customWidth="1"/>
    <col min="15625" max="15625" width="13.75" style="685" customWidth="1"/>
    <col min="15626" max="15873" width="9" style="685"/>
    <col min="15874" max="15874" width="28.625" style="685" customWidth="1"/>
    <col min="15875" max="15876" width="3.125" style="685" customWidth="1"/>
    <col min="15877" max="15877" width="23.625" style="685" customWidth="1"/>
    <col min="15878" max="15878" width="10.375" style="685" customWidth="1"/>
    <col min="15879" max="15879" width="7.5" style="685" customWidth="1"/>
    <col min="15880" max="15880" width="23.875" style="685" customWidth="1"/>
    <col min="15881" max="15881" width="13.75" style="685" customWidth="1"/>
    <col min="15882" max="16129" width="9" style="685"/>
    <col min="16130" max="16130" width="28.625" style="685" customWidth="1"/>
    <col min="16131" max="16132" width="3.125" style="685" customWidth="1"/>
    <col min="16133" max="16133" width="23.625" style="685" customWidth="1"/>
    <col min="16134" max="16134" width="10.375" style="685" customWidth="1"/>
    <col min="16135" max="16135" width="7.5" style="685" customWidth="1"/>
    <col min="16136" max="16136" width="23.875" style="685" customWidth="1"/>
    <col min="16137" max="16137" width="13.75" style="685" customWidth="1"/>
    <col min="16138" max="16384" width="9" style="685"/>
  </cols>
  <sheetData>
    <row r="1" spans="2:9" ht="20.100000000000001" customHeight="1" x14ac:dyDescent="0.15">
      <c r="B1" s="408"/>
      <c r="C1" s="404"/>
      <c r="D1" s="404"/>
      <c r="E1" s="404"/>
      <c r="F1" s="404"/>
      <c r="G1" s="404"/>
      <c r="H1" s="404"/>
      <c r="I1" s="404"/>
    </row>
    <row r="2" spans="2:9" ht="20.100000000000001" customHeight="1" x14ac:dyDescent="0.15">
      <c r="B2" s="404" t="s">
        <v>1154</v>
      </c>
      <c r="C2" s="404"/>
      <c r="D2" s="404"/>
      <c r="E2" s="404"/>
      <c r="F2" s="404"/>
      <c r="G2" s="404"/>
      <c r="H2" s="1753" t="s">
        <v>610</v>
      </c>
      <c r="I2" s="1753"/>
    </row>
    <row r="3" spans="2:9" ht="20.100000000000001" customHeight="1" x14ac:dyDescent="0.15">
      <c r="B3" s="408"/>
      <c r="C3" s="404"/>
      <c r="D3" s="404"/>
      <c r="E3" s="404"/>
      <c r="F3" s="404"/>
      <c r="G3" s="404"/>
      <c r="H3" s="686"/>
      <c r="I3" s="686"/>
    </row>
    <row r="4" spans="2:9" ht="56.25" customHeight="1" x14ac:dyDescent="0.15">
      <c r="B4" s="1754" t="s">
        <v>1155</v>
      </c>
      <c r="C4" s="1755"/>
      <c r="D4" s="1755"/>
      <c r="E4" s="1755"/>
      <c r="F4" s="1755"/>
      <c r="G4" s="1755"/>
      <c r="H4" s="1755"/>
      <c r="I4" s="1755"/>
    </row>
    <row r="5" spans="2:9" ht="20.100000000000001" customHeight="1" x14ac:dyDescent="0.15">
      <c r="B5" s="406"/>
      <c r="C5" s="406"/>
      <c r="D5" s="406"/>
      <c r="E5" s="406"/>
      <c r="F5" s="406"/>
      <c r="G5" s="406"/>
      <c r="H5" s="406"/>
      <c r="I5" s="406"/>
    </row>
    <row r="6" spans="2:9" ht="39.950000000000003" customHeight="1" x14ac:dyDescent="0.15">
      <c r="B6" s="410" t="s">
        <v>1156</v>
      </c>
      <c r="C6" s="1756"/>
      <c r="D6" s="1757"/>
      <c r="E6" s="1757"/>
      <c r="F6" s="1757"/>
      <c r="G6" s="1757"/>
      <c r="H6" s="1757"/>
      <c r="I6" s="1758"/>
    </row>
    <row r="7" spans="2:9" ht="39.950000000000003" customHeight="1" x14ac:dyDescent="0.15">
      <c r="B7" s="687" t="s">
        <v>54</v>
      </c>
      <c r="C7" s="1759" t="s">
        <v>55</v>
      </c>
      <c r="D7" s="1760"/>
      <c r="E7" s="1760"/>
      <c r="F7" s="1760"/>
      <c r="G7" s="1760"/>
      <c r="H7" s="1760"/>
      <c r="I7" s="1761"/>
    </row>
    <row r="8" spans="2:9" ht="39.950000000000003" customHeight="1" x14ac:dyDescent="0.15">
      <c r="B8" s="687" t="s">
        <v>1157</v>
      </c>
      <c r="C8" s="1759"/>
      <c r="D8" s="1760"/>
      <c r="E8" s="1760"/>
      <c r="F8" s="1760"/>
      <c r="G8" s="1760"/>
      <c r="H8" s="1760"/>
      <c r="I8" s="1761"/>
    </row>
    <row r="9" spans="2:9" ht="84" customHeight="1" x14ac:dyDescent="0.15">
      <c r="B9" s="688" t="s">
        <v>1158</v>
      </c>
      <c r="C9" s="1750" t="s">
        <v>1159</v>
      </c>
      <c r="D9" s="1751"/>
      <c r="E9" s="1751"/>
      <c r="F9" s="1751"/>
      <c r="G9" s="1751"/>
      <c r="H9" s="1751"/>
      <c r="I9" s="1752"/>
    </row>
    <row r="10" spans="2:9" ht="23.25" customHeight="1" x14ac:dyDescent="0.15">
      <c r="B10" s="689"/>
      <c r="C10" s="690" t="s">
        <v>1160</v>
      </c>
      <c r="D10" s="691"/>
      <c r="E10" s="691"/>
      <c r="F10" s="691"/>
      <c r="G10" s="691"/>
      <c r="H10" s="691"/>
      <c r="I10" s="404"/>
    </row>
    <row r="11" spans="2:9" x14ac:dyDescent="0.15">
      <c r="B11" s="1763" t="s">
        <v>1161</v>
      </c>
      <c r="C11" s="692"/>
      <c r="D11" s="693"/>
      <c r="E11" s="693"/>
      <c r="F11" s="693"/>
      <c r="G11" s="693"/>
      <c r="H11" s="693"/>
      <c r="I11" s="1765" t="s">
        <v>56</v>
      </c>
    </row>
    <row r="12" spans="2:9" ht="52.5" customHeight="1" x14ac:dyDescent="0.15">
      <c r="B12" s="1764"/>
      <c r="C12" s="694"/>
      <c r="D12" s="591" t="s">
        <v>11</v>
      </c>
      <c r="E12" s="405" t="s">
        <v>57</v>
      </c>
      <c r="F12" s="695" t="s">
        <v>35</v>
      </c>
      <c r="G12" s="407"/>
      <c r="H12" s="404"/>
      <c r="I12" s="1766"/>
    </row>
    <row r="13" spans="2:9" ht="52.5" customHeight="1" x14ac:dyDescent="0.15">
      <c r="B13" s="1764"/>
      <c r="C13" s="694"/>
      <c r="D13" s="591" t="s">
        <v>12</v>
      </c>
      <c r="E13" s="405" t="s">
        <v>58</v>
      </c>
      <c r="F13" s="695" t="s">
        <v>35</v>
      </c>
      <c r="G13" s="407"/>
      <c r="H13" s="590" t="s">
        <v>1162</v>
      </c>
      <c r="I13" s="1766"/>
    </row>
    <row r="14" spans="2:9" ht="13.5" customHeight="1" x14ac:dyDescent="0.15">
      <c r="B14" s="1764"/>
      <c r="C14" s="694"/>
      <c r="D14" s="404"/>
      <c r="E14" s="404"/>
      <c r="F14" s="404"/>
      <c r="G14" s="404"/>
      <c r="H14" s="404"/>
      <c r="I14" s="1766"/>
    </row>
    <row r="15" spans="2:9" x14ac:dyDescent="0.15">
      <c r="B15" s="1767" t="s">
        <v>1163</v>
      </c>
      <c r="C15" s="692"/>
      <c r="D15" s="693"/>
      <c r="E15" s="693"/>
      <c r="F15" s="693"/>
      <c r="G15" s="693"/>
      <c r="H15" s="696"/>
      <c r="I15" s="1769" t="s">
        <v>56</v>
      </c>
    </row>
    <row r="16" spans="2:9" ht="53.1" customHeight="1" x14ac:dyDescent="0.15">
      <c r="B16" s="1768"/>
      <c r="C16" s="694"/>
      <c r="D16" s="591" t="s">
        <v>11</v>
      </c>
      <c r="E16" s="405" t="s">
        <v>59</v>
      </c>
      <c r="F16" s="695" t="s">
        <v>35</v>
      </c>
      <c r="G16" s="407"/>
      <c r="H16" s="697"/>
      <c r="I16" s="1770"/>
    </row>
    <row r="17" spans="2:9" ht="53.1" customHeight="1" x14ac:dyDescent="0.15">
      <c r="B17" s="1768"/>
      <c r="C17" s="694"/>
      <c r="D17" s="591" t="s">
        <v>12</v>
      </c>
      <c r="E17" s="405" t="s">
        <v>60</v>
      </c>
      <c r="F17" s="695" t="s">
        <v>35</v>
      </c>
      <c r="G17" s="407"/>
      <c r="H17" s="698" t="s">
        <v>1164</v>
      </c>
      <c r="I17" s="1770"/>
    </row>
    <row r="18" spans="2:9" x14ac:dyDescent="0.15">
      <c r="B18" s="1768"/>
      <c r="C18" s="694"/>
      <c r="D18" s="404"/>
      <c r="E18" s="404"/>
      <c r="F18" s="404"/>
      <c r="G18" s="404"/>
      <c r="H18" s="697"/>
      <c r="I18" s="1770"/>
    </row>
    <row r="19" spans="2:9" x14ac:dyDescent="0.15">
      <c r="B19" s="1768" t="s">
        <v>1165</v>
      </c>
      <c r="C19" s="694"/>
      <c r="D19" s="404"/>
      <c r="E19" s="404"/>
      <c r="F19" s="404"/>
      <c r="G19" s="404"/>
      <c r="H19" s="404"/>
      <c r="I19" s="1770"/>
    </row>
    <row r="20" spans="2:9" ht="52.5" customHeight="1" x14ac:dyDescent="0.15">
      <c r="B20" s="1768"/>
      <c r="C20" s="694"/>
      <c r="D20" s="591" t="s">
        <v>11</v>
      </c>
      <c r="E20" s="405" t="s">
        <v>57</v>
      </c>
      <c r="F20" s="695" t="s">
        <v>35</v>
      </c>
      <c r="G20" s="407"/>
      <c r="H20" s="404"/>
      <c r="I20" s="1770"/>
    </row>
    <row r="21" spans="2:9" ht="52.5" customHeight="1" x14ac:dyDescent="0.15">
      <c r="B21" s="1768"/>
      <c r="C21" s="694"/>
      <c r="D21" s="591" t="s">
        <v>12</v>
      </c>
      <c r="E21" s="405" t="s">
        <v>61</v>
      </c>
      <c r="F21" s="695" t="s">
        <v>35</v>
      </c>
      <c r="G21" s="407"/>
      <c r="H21" s="590" t="s">
        <v>1166</v>
      </c>
      <c r="I21" s="1770"/>
    </row>
    <row r="22" spans="2:9" x14ac:dyDescent="0.15">
      <c r="B22" s="1772"/>
      <c r="C22" s="699"/>
      <c r="D22" s="691"/>
      <c r="E22" s="691"/>
      <c r="F22" s="691"/>
      <c r="G22" s="691"/>
      <c r="H22" s="691"/>
      <c r="I22" s="1771"/>
    </row>
    <row r="23" spans="2:9" x14ac:dyDescent="0.15">
      <c r="B23" s="404"/>
      <c r="C23" s="404"/>
      <c r="D23" s="404"/>
      <c r="E23" s="404"/>
      <c r="F23" s="404"/>
      <c r="G23" s="404"/>
      <c r="H23" s="404"/>
      <c r="I23" s="404"/>
    </row>
    <row r="24" spans="2:9" ht="48" customHeight="1" x14ac:dyDescent="0.15">
      <c r="B24" s="1773" t="s">
        <v>1167</v>
      </c>
      <c r="C24" s="1774"/>
      <c r="D24" s="1774"/>
      <c r="E24" s="1774"/>
      <c r="F24" s="1774"/>
      <c r="G24" s="1774"/>
      <c r="H24" s="1774"/>
      <c r="I24" s="1774"/>
    </row>
    <row r="25" spans="2:9" ht="17.25" customHeight="1" x14ac:dyDescent="0.15">
      <c r="B25" s="1774" t="s">
        <v>1168</v>
      </c>
      <c r="C25" s="1774"/>
      <c r="D25" s="1774"/>
      <c r="E25" s="1774"/>
      <c r="F25" s="1774"/>
      <c r="G25" s="1774"/>
      <c r="H25" s="1774"/>
      <c r="I25" s="1774"/>
    </row>
    <row r="26" spans="2:9" ht="17.25" customHeight="1" x14ac:dyDescent="0.15">
      <c r="B26" s="1774" t="s">
        <v>516</v>
      </c>
      <c r="C26" s="1774"/>
      <c r="D26" s="1774"/>
      <c r="E26" s="1774"/>
      <c r="F26" s="1774"/>
      <c r="G26" s="1774"/>
      <c r="H26" s="1774"/>
      <c r="I26" s="1774"/>
    </row>
    <row r="27" spans="2:9" ht="17.25" customHeight="1" x14ac:dyDescent="0.15">
      <c r="B27" s="1774" t="s">
        <v>62</v>
      </c>
      <c r="C27" s="1774"/>
      <c r="D27" s="1774"/>
      <c r="E27" s="1774"/>
      <c r="F27" s="1774"/>
      <c r="G27" s="1774"/>
      <c r="H27" s="1774"/>
      <c r="I27" s="1774"/>
    </row>
    <row r="28" spans="2:9" ht="17.25" customHeight="1" x14ac:dyDescent="0.15">
      <c r="B28" s="1774" t="s">
        <v>63</v>
      </c>
      <c r="C28" s="1774"/>
      <c r="D28" s="1774"/>
      <c r="E28" s="1774"/>
      <c r="F28" s="1774"/>
      <c r="G28" s="1774"/>
      <c r="H28" s="1774"/>
      <c r="I28" s="1774"/>
    </row>
    <row r="29" spans="2:9" ht="17.25" customHeight="1" x14ac:dyDescent="0.15">
      <c r="B29" s="1774" t="s">
        <v>517</v>
      </c>
      <c r="C29" s="1774"/>
      <c r="D29" s="1774"/>
      <c r="E29" s="1774"/>
      <c r="F29" s="1774"/>
      <c r="G29" s="1774"/>
      <c r="H29" s="1774"/>
      <c r="I29" s="1774"/>
    </row>
    <row r="30" spans="2:9" ht="17.25" customHeight="1" x14ac:dyDescent="0.15">
      <c r="B30" s="1762" t="s">
        <v>1169</v>
      </c>
      <c r="C30" s="1762"/>
      <c r="D30" s="1762"/>
      <c r="E30" s="1762"/>
      <c r="F30" s="1762"/>
      <c r="G30" s="1762"/>
      <c r="H30" s="1762"/>
      <c r="I30" s="1762"/>
    </row>
    <row r="31" spans="2:9" ht="17.25" customHeight="1" x14ac:dyDescent="0.15">
      <c r="B31" s="1774" t="s">
        <v>1170</v>
      </c>
      <c r="C31" s="1774"/>
      <c r="D31" s="1774"/>
      <c r="E31" s="1774"/>
      <c r="F31" s="1774"/>
      <c r="G31" s="1774"/>
      <c r="H31" s="1774"/>
      <c r="I31" s="1774"/>
    </row>
    <row r="32" spans="2:9" ht="17.25" customHeight="1" x14ac:dyDescent="0.15">
      <c r="B32" s="1774" t="s">
        <v>64</v>
      </c>
      <c r="C32" s="1774"/>
      <c r="D32" s="1774"/>
      <c r="E32" s="1774"/>
      <c r="F32" s="1774"/>
      <c r="G32" s="1774"/>
      <c r="H32" s="1774"/>
      <c r="I32" s="1774"/>
    </row>
    <row r="33" spans="2:9" ht="17.25" customHeight="1" x14ac:dyDescent="0.15">
      <c r="B33" s="700" t="s">
        <v>65</v>
      </c>
      <c r="C33" s="700"/>
      <c r="D33" s="700"/>
      <c r="E33" s="700"/>
      <c r="F33" s="700"/>
      <c r="G33" s="700"/>
      <c r="H33" s="700"/>
      <c r="I33" s="700"/>
    </row>
    <row r="34" spans="2:9" ht="17.25" customHeight="1" x14ac:dyDescent="0.15">
      <c r="B34" s="1774" t="s">
        <v>66</v>
      </c>
      <c r="C34" s="1774"/>
      <c r="D34" s="1774"/>
      <c r="E34" s="1774"/>
      <c r="F34" s="1774"/>
      <c r="G34" s="1774"/>
      <c r="H34" s="1774"/>
      <c r="I34" s="1774"/>
    </row>
    <row r="35" spans="2:9" ht="47.25" customHeight="1" x14ac:dyDescent="0.15">
      <c r="B35" s="1773" t="s">
        <v>1171</v>
      </c>
      <c r="C35" s="1774"/>
      <c r="D35" s="1774"/>
      <c r="E35" s="1774"/>
      <c r="F35" s="1774"/>
      <c r="G35" s="1774"/>
      <c r="H35" s="1774"/>
      <c r="I35" s="1774"/>
    </row>
    <row r="36" spans="2:9" ht="51.75" customHeight="1" x14ac:dyDescent="0.15">
      <c r="B36" s="1773" t="s">
        <v>1172</v>
      </c>
      <c r="C36" s="1774"/>
      <c r="D36" s="1774"/>
      <c r="E36" s="1774"/>
      <c r="F36" s="1774"/>
      <c r="G36" s="1774"/>
      <c r="H36" s="1774"/>
      <c r="I36" s="1774"/>
    </row>
    <row r="37" spans="2:9" ht="31.5" customHeight="1" x14ac:dyDescent="0.15">
      <c r="B37" s="1773" t="s">
        <v>1173</v>
      </c>
      <c r="C37" s="1773"/>
      <c r="D37" s="1773"/>
      <c r="E37" s="1773"/>
      <c r="F37" s="1773"/>
      <c r="G37" s="1773"/>
      <c r="H37" s="1773"/>
      <c r="I37" s="1773"/>
    </row>
    <row r="38" spans="2:9" ht="48" customHeight="1" x14ac:dyDescent="0.15">
      <c r="B38" s="1773" t="s">
        <v>1174</v>
      </c>
      <c r="C38" s="1774"/>
      <c r="D38" s="1774"/>
      <c r="E38" s="1774"/>
      <c r="F38" s="1774"/>
      <c r="G38" s="1774"/>
      <c r="H38" s="1774"/>
      <c r="I38" s="1774"/>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9"/>
  <pageMargins left="0.7" right="0.7" top="0.75" bottom="0.75" header="0.3" footer="0.3"/>
  <pageSetup paperSize="9" orientation="portrait" horizontalDpi="4294967293" verticalDpi="0"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3">
    <tabColor theme="4" tint="0.59999389629810485"/>
  </sheetPr>
  <dimension ref="A3:D27"/>
  <sheetViews>
    <sheetView view="pageBreakPreview" zoomScaleNormal="100" zoomScaleSheetLayoutView="100" workbookViewId="0"/>
  </sheetViews>
  <sheetFormatPr defaultColWidth="9" defaultRowHeight="13.5" x14ac:dyDescent="0.15"/>
  <cols>
    <col min="1" max="1" width="5.375" style="279" customWidth="1"/>
    <col min="2" max="2" width="6.75" style="279" bestFit="1" customWidth="1"/>
    <col min="3" max="3" width="14.875" style="279" customWidth="1"/>
    <col min="4" max="4" width="97.625" style="279" customWidth="1"/>
    <col min="5" max="5" width="4.25" style="279" customWidth="1"/>
    <col min="6" max="16384" width="9" style="279"/>
  </cols>
  <sheetData>
    <row r="3" spans="1:4" x14ac:dyDescent="0.15">
      <c r="A3" s="3732"/>
      <c r="B3" s="3732"/>
      <c r="C3" s="3732"/>
      <c r="D3" s="3732"/>
    </row>
    <row r="4" spans="1:4" ht="39.75" customHeight="1" x14ac:dyDescent="0.15">
      <c r="A4" s="3732"/>
      <c r="B4" s="3732"/>
      <c r="C4" s="3732"/>
      <c r="D4" s="3732"/>
    </row>
    <row r="5" spans="1:4" ht="20.25" customHeight="1" x14ac:dyDescent="0.15">
      <c r="A5" s="3732"/>
      <c r="B5" s="3732"/>
      <c r="C5" s="3732"/>
      <c r="D5" s="3732"/>
    </row>
    <row r="6" spans="1:4" ht="24.75" customHeight="1" x14ac:dyDescent="0.2">
      <c r="C6" s="280" t="s">
        <v>574</v>
      </c>
      <c r="D6" s="281"/>
    </row>
    <row r="7" spans="1:4" ht="24.75" customHeight="1" x14ac:dyDescent="0.2">
      <c r="C7" s="280" t="s">
        <v>575</v>
      </c>
      <c r="D7" s="281"/>
    </row>
    <row r="8" spans="1:4" ht="24.75" customHeight="1" x14ac:dyDescent="0.2">
      <c r="C8" s="280" t="s">
        <v>576</v>
      </c>
      <c r="D8" s="281"/>
    </row>
    <row r="9" spans="1:4" ht="18.75" x14ac:dyDescent="0.2">
      <c r="C9" s="282"/>
      <c r="D9" s="282"/>
    </row>
    <row r="10" spans="1:4" ht="18.75" x14ac:dyDescent="0.2">
      <c r="B10" s="283"/>
      <c r="C10" s="284"/>
      <c r="D10" s="284"/>
    </row>
    <row r="11" spans="1:4" s="287" customFormat="1" ht="29.25" customHeight="1" x14ac:dyDescent="0.2">
      <c r="A11" s="285"/>
      <c r="B11" s="286" t="s">
        <v>577</v>
      </c>
      <c r="C11" s="3733" t="s">
        <v>578</v>
      </c>
      <c r="D11" s="3734"/>
    </row>
    <row r="12" spans="1:4" ht="18.75" customHeight="1" x14ac:dyDescent="0.2">
      <c r="B12" s="283"/>
      <c r="C12" s="284"/>
      <c r="D12" s="284"/>
    </row>
    <row r="13" spans="1:4" s="285" customFormat="1" ht="25.5" customHeight="1" x14ac:dyDescent="0.15">
      <c r="B13" s="288"/>
      <c r="C13" s="289" t="s">
        <v>579</v>
      </c>
      <c r="D13" s="290"/>
    </row>
    <row r="14" spans="1:4" ht="4.5" customHeight="1" x14ac:dyDescent="0.2">
      <c r="B14" s="283"/>
      <c r="C14" s="284"/>
      <c r="D14" s="291"/>
    </row>
    <row r="15" spans="1:4" ht="18.75" customHeight="1" x14ac:dyDescent="0.2">
      <c r="B15" s="283"/>
      <c r="C15" s="284"/>
      <c r="D15" s="284"/>
    </row>
    <row r="16" spans="1:4" s="285" customFormat="1" ht="25.5" customHeight="1" x14ac:dyDescent="0.15">
      <c r="B16" s="288"/>
      <c r="C16" s="289" t="s">
        <v>580</v>
      </c>
      <c r="D16" s="290"/>
    </row>
    <row r="17" spans="2:4" ht="4.5" customHeight="1" x14ac:dyDescent="0.2">
      <c r="B17" s="283"/>
      <c r="C17" s="284"/>
      <c r="D17" s="291"/>
    </row>
    <row r="18" spans="2:4" ht="18.75" customHeight="1" x14ac:dyDescent="0.2">
      <c r="B18" s="283"/>
      <c r="C18" s="284"/>
      <c r="D18" s="284"/>
    </row>
    <row r="19" spans="2:4" s="285" customFormat="1" ht="25.5" customHeight="1" x14ac:dyDescent="0.15">
      <c r="B19" s="288"/>
      <c r="C19" s="289" t="s">
        <v>581</v>
      </c>
      <c r="D19" s="290"/>
    </row>
    <row r="20" spans="2:4" ht="4.5" customHeight="1" x14ac:dyDescent="0.2">
      <c r="B20" s="283"/>
      <c r="C20" s="284"/>
      <c r="D20" s="291"/>
    </row>
    <row r="21" spans="2:4" ht="18.75" x14ac:dyDescent="0.2">
      <c r="B21" s="283"/>
      <c r="C21" s="284"/>
      <c r="D21" s="284"/>
    </row>
    <row r="22" spans="2:4" ht="18.75" x14ac:dyDescent="0.2">
      <c r="B22" s="283"/>
      <c r="C22" s="284"/>
      <c r="D22" s="284"/>
    </row>
    <row r="23" spans="2:4" s="292" customFormat="1" ht="29.25" customHeight="1" x14ac:dyDescent="0.15">
      <c r="B23" s="286" t="s">
        <v>582</v>
      </c>
      <c r="C23" s="3733" t="s">
        <v>583</v>
      </c>
      <c r="D23" s="3733"/>
    </row>
    <row r="24" spans="2:4" ht="18.75" customHeight="1" x14ac:dyDescent="0.2">
      <c r="B24" s="283"/>
      <c r="C24" s="284"/>
      <c r="D24" s="284"/>
    </row>
    <row r="25" spans="2:4" s="285" customFormat="1" ht="25.5" customHeight="1" x14ac:dyDescent="0.15">
      <c r="B25" s="288"/>
      <c r="C25" s="289" t="s">
        <v>584</v>
      </c>
      <c r="D25" s="290"/>
    </row>
    <row r="26" spans="2:4" ht="4.5" customHeight="1" x14ac:dyDescent="0.15">
      <c r="B26" s="283"/>
      <c r="C26" s="283"/>
      <c r="D26" s="293"/>
    </row>
    <row r="27" spans="2:4" ht="19.5" customHeight="1" x14ac:dyDescent="0.15">
      <c r="B27" s="283"/>
      <c r="C27" s="283"/>
      <c r="D27" s="294" t="s">
        <v>585</v>
      </c>
    </row>
  </sheetData>
  <mergeCells count="3">
    <mergeCell ref="A3:D5"/>
    <mergeCell ref="C11:D11"/>
    <mergeCell ref="C23:D23"/>
  </mergeCells>
  <phoneticPr fontId="9"/>
  <pageMargins left="0.7" right="0.7" top="0.75" bottom="0.75" header="0.3" footer="0.3"/>
  <pageSetup paperSize="9" orientation="portrait" horizontalDpi="4294967293" verticalDpi="0"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4">
    <tabColor theme="5" tint="0.39997558519241921"/>
  </sheetPr>
  <dimension ref="B2:D6"/>
  <sheetViews>
    <sheetView workbookViewId="0">
      <selection activeCell="D20" sqref="D20"/>
    </sheetView>
  </sheetViews>
  <sheetFormatPr defaultColWidth="9" defaultRowHeight="13.5" x14ac:dyDescent="0.15"/>
  <cols>
    <col min="2" max="2" width="13.875" bestFit="1" customWidth="1"/>
    <col min="4" max="4" width="12.75" customWidth="1"/>
  </cols>
  <sheetData>
    <row r="2" spans="2:4" x14ac:dyDescent="0.15">
      <c r="B2" t="s">
        <v>156</v>
      </c>
      <c r="D2" t="s">
        <v>157</v>
      </c>
    </row>
    <row r="3" spans="2:4" ht="14.25" x14ac:dyDescent="0.15">
      <c r="B3" s="20"/>
    </row>
    <row r="4" spans="2:4" ht="14.25" x14ac:dyDescent="0.15">
      <c r="B4" s="20" t="s">
        <v>158</v>
      </c>
      <c r="D4" t="s">
        <v>159</v>
      </c>
    </row>
    <row r="5" spans="2:4" ht="14.25" x14ac:dyDescent="0.15">
      <c r="B5" s="20" t="s">
        <v>160</v>
      </c>
      <c r="D5" t="s">
        <v>161</v>
      </c>
    </row>
    <row r="6" spans="2:4" ht="14.25" x14ac:dyDescent="0.15">
      <c r="B6" s="20" t="s">
        <v>162</v>
      </c>
      <c r="D6" t="s">
        <v>163</v>
      </c>
    </row>
  </sheetData>
  <phoneticPr fontId="9"/>
  <pageMargins left="0.7" right="0.7" top="0.75" bottom="0.75" header="0.3" footer="0.3"/>
  <tableParts count="2">
    <tablePart r:id="rId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3" tint="0.59999389629810485"/>
  </sheetPr>
  <dimension ref="A1:AI39"/>
  <sheetViews>
    <sheetView showGridLines="0" view="pageBreakPreview" zoomScaleNormal="100" zoomScaleSheetLayoutView="100" workbookViewId="0">
      <selection activeCell="BC22" sqref="BC22"/>
    </sheetView>
  </sheetViews>
  <sheetFormatPr defaultRowHeight="13.5" x14ac:dyDescent="0.15"/>
  <cols>
    <col min="1" max="64" width="2.625" style="4" customWidth="1"/>
    <col min="65" max="256" width="9" style="4"/>
    <col min="257" max="320" width="2.625" style="4" customWidth="1"/>
    <col min="321" max="512" width="9" style="4"/>
    <col min="513" max="576" width="2.625" style="4" customWidth="1"/>
    <col min="577" max="768" width="9" style="4"/>
    <col min="769" max="832" width="2.625" style="4" customWidth="1"/>
    <col min="833" max="1024" width="9" style="4"/>
    <col min="1025" max="1088" width="2.625" style="4" customWidth="1"/>
    <col min="1089" max="1280" width="9" style="4"/>
    <col min="1281" max="1344" width="2.625" style="4" customWidth="1"/>
    <col min="1345" max="1536" width="9" style="4"/>
    <col min="1537" max="1600" width="2.625" style="4" customWidth="1"/>
    <col min="1601" max="1792" width="9" style="4"/>
    <col min="1793" max="1856" width="2.625" style="4" customWidth="1"/>
    <col min="1857" max="2048" width="9" style="4"/>
    <col min="2049" max="2112" width="2.625" style="4" customWidth="1"/>
    <col min="2113" max="2304" width="9" style="4"/>
    <col min="2305" max="2368" width="2.625" style="4" customWidth="1"/>
    <col min="2369" max="2560" width="9" style="4"/>
    <col min="2561" max="2624" width="2.625" style="4" customWidth="1"/>
    <col min="2625" max="2816" width="9" style="4"/>
    <col min="2817" max="2880" width="2.625" style="4" customWidth="1"/>
    <col min="2881" max="3072" width="9" style="4"/>
    <col min="3073" max="3136" width="2.625" style="4" customWidth="1"/>
    <col min="3137" max="3328" width="9" style="4"/>
    <col min="3329" max="3392" width="2.625" style="4" customWidth="1"/>
    <col min="3393" max="3584" width="9" style="4"/>
    <col min="3585" max="3648" width="2.625" style="4" customWidth="1"/>
    <col min="3649" max="3840" width="9" style="4"/>
    <col min="3841" max="3904" width="2.625" style="4" customWidth="1"/>
    <col min="3905" max="4096" width="9" style="4"/>
    <col min="4097" max="4160" width="2.625" style="4" customWidth="1"/>
    <col min="4161" max="4352" width="9" style="4"/>
    <col min="4353" max="4416" width="2.625" style="4" customWidth="1"/>
    <col min="4417" max="4608" width="9" style="4"/>
    <col min="4609" max="4672" width="2.625" style="4" customWidth="1"/>
    <col min="4673" max="4864" width="9" style="4"/>
    <col min="4865" max="4928" width="2.625" style="4" customWidth="1"/>
    <col min="4929" max="5120" width="9" style="4"/>
    <col min="5121" max="5184" width="2.625" style="4" customWidth="1"/>
    <col min="5185" max="5376" width="9" style="4"/>
    <col min="5377" max="5440" width="2.625" style="4" customWidth="1"/>
    <col min="5441" max="5632" width="9" style="4"/>
    <col min="5633" max="5696" width="2.625" style="4" customWidth="1"/>
    <col min="5697" max="5888" width="9" style="4"/>
    <col min="5889" max="5952" width="2.625" style="4" customWidth="1"/>
    <col min="5953" max="6144" width="9" style="4"/>
    <col min="6145" max="6208" width="2.625" style="4" customWidth="1"/>
    <col min="6209" max="6400" width="9" style="4"/>
    <col min="6401" max="6464" width="2.625" style="4" customWidth="1"/>
    <col min="6465" max="6656" width="9" style="4"/>
    <col min="6657" max="6720" width="2.625" style="4" customWidth="1"/>
    <col min="6721" max="6912" width="9" style="4"/>
    <col min="6913" max="6976" width="2.625" style="4" customWidth="1"/>
    <col min="6977" max="7168" width="9" style="4"/>
    <col min="7169" max="7232" width="2.625" style="4" customWidth="1"/>
    <col min="7233" max="7424" width="9" style="4"/>
    <col min="7425" max="7488" width="2.625" style="4" customWidth="1"/>
    <col min="7489" max="7680" width="9" style="4"/>
    <col min="7681" max="7744" width="2.625" style="4" customWidth="1"/>
    <col min="7745" max="7936" width="9" style="4"/>
    <col min="7937" max="8000" width="2.625" style="4" customWidth="1"/>
    <col min="8001" max="8192" width="9" style="4"/>
    <col min="8193" max="8256" width="2.625" style="4" customWidth="1"/>
    <col min="8257" max="8448" width="9" style="4"/>
    <col min="8449" max="8512" width="2.625" style="4" customWidth="1"/>
    <col min="8513" max="8704" width="9" style="4"/>
    <col min="8705" max="8768" width="2.625" style="4" customWidth="1"/>
    <col min="8769" max="8960" width="9" style="4"/>
    <col min="8961" max="9024" width="2.625" style="4" customWidth="1"/>
    <col min="9025" max="9216" width="9" style="4"/>
    <col min="9217" max="9280" width="2.625" style="4" customWidth="1"/>
    <col min="9281" max="9472" width="9" style="4"/>
    <col min="9473" max="9536" width="2.625" style="4" customWidth="1"/>
    <col min="9537" max="9728" width="9" style="4"/>
    <col min="9729" max="9792" width="2.625" style="4" customWidth="1"/>
    <col min="9793" max="9984" width="9" style="4"/>
    <col min="9985" max="10048" width="2.625" style="4" customWidth="1"/>
    <col min="10049" max="10240" width="9" style="4"/>
    <col min="10241" max="10304" width="2.625" style="4" customWidth="1"/>
    <col min="10305" max="10496" width="9" style="4"/>
    <col min="10497" max="10560" width="2.625" style="4" customWidth="1"/>
    <col min="10561" max="10752" width="9" style="4"/>
    <col min="10753" max="10816" width="2.625" style="4" customWidth="1"/>
    <col min="10817" max="11008" width="9" style="4"/>
    <col min="11009" max="11072" width="2.625" style="4" customWidth="1"/>
    <col min="11073" max="11264" width="9" style="4"/>
    <col min="11265" max="11328" width="2.625" style="4" customWidth="1"/>
    <col min="11329" max="11520" width="9" style="4"/>
    <col min="11521" max="11584" width="2.625" style="4" customWidth="1"/>
    <col min="11585" max="11776" width="9" style="4"/>
    <col min="11777" max="11840" width="2.625" style="4" customWidth="1"/>
    <col min="11841" max="12032" width="9" style="4"/>
    <col min="12033" max="12096" width="2.625" style="4" customWidth="1"/>
    <col min="12097" max="12288" width="9" style="4"/>
    <col min="12289" max="12352" width="2.625" style="4" customWidth="1"/>
    <col min="12353" max="12544" width="9" style="4"/>
    <col min="12545" max="12608" width="2.625" style="4" customWidth="1"/>
    <col min="12609" max="12800" width="9" style="4"/>
    <col min="12801" max="12864" width="2.625" style="4" customWidth="1"/>
    <col min="12865" max="13056" width="9" style="4"/>
    <col min="13057" max="13120" width="2.625" style="4" customWidth="1"/>
    <col min="13121" max="13312" width="9" style="4"/>
    <col min="13313" max="13376" width="2.625" style="4" customWidth="1"/>
    <col min="13377" max="13568" width="9" style="4"/>
    <col min="13569" max="13632" width="2.625" style="4" customWidth="1"/>
    <col min="13633" max="13824" width="9" style="4"/>
    <col min="13825" max="13888" width="2.625" style="4" customWidth="1"/>
    <col min="13889" max="14080" width="9" style="4"/>
    <col min="14081" max="14144" width="2.625" style="4" customWidth="1"/>
    <col min="14145" max="14336" width="9" style="4"/>
    <col min="14337" max="14400" width="2.625" style="4" customWidth="1"/>
    <col min="14401" max="14592" width="9" style="4"/>
    <col min="14593" max="14656" width="2.625" style="4" customWidth="1"/>
    <col min="14657" max="14848" width="9" style="4"/>
    <col min="14849" max="14912" width="2.625" style="4" customWidth="1"/>
    <col min="14913" max="15104" width="9" style="4"/>
    <col min="15105" max="15168" width="2.625" style="4" customWidth="1"/>
    <col min="15169" max="15360" width="9" style="4"/>
    <col min="15361" max="15424" width="2.625" style="4" customWidth="1"/>
    <col min="15425" max="15616" width="9" style="4"/>
    <col min="15617" max="15680" width="2.625" style="4" customWidth="1"/>
    <col min="15681" max="15872" width="9" style="4"/>
    <col min="15873" max="15936" width="2.625" style="4" customWidth="1"/>
    <col min="15937" max="16128" width="9" style="4"/>
    <col min="16129" max="16192" width="2.625" style="4" customWidth="1"/>
    <col min="16193" max="16384" width="9" style="4"/>
  </cols>
  <sheetData>
    <row r="1" spans="1:35" s="3" customFormat="1" ht="21" customHeight="1" x14ac:dyDescent="0.15"/>
    <row r="2" spans="1:35" s="3" customFormat="1" ht="21" customHeight="1" x14ac:dyDescent="0.15">
      <c r="A2" s="1775" t="s">
        <v>15</v>
      </c>
      <c r="B2" s="1775"/>
      <c r="C2" s="1775"/>
      <c r="D2" s="1775"/>
      <c r="E2" s="1775"/>
      <c r="F2" s="1775"/>
      <c r="G2" s="1775"/>
      <c r="H2" s="1775"/>
      <c r="I2" s="1775"/>
      <c r="J2" s="1775"/>
      <c r="K2" s="1775"/>
      <c r="L2" s="1775"/>
      <c r="M2" s="1775"/>
      <c r="N2" s="1775"/>
      <c r="O2" s="1775"/>
      <c r="P2" s="1775"/>
      <c r="Q2" s="1775"/>
      <c r="R2" s="1775"/>
      <c r="S2" s="1775"/>
      <c r="T2" s="1775"/>
      <c r="U2" s="1775"/>
      <c r="V2" s="1775"/>
      <c r="W2" s="1775"/>
      <c r="X2" s="1775"/>
      <c r="Y2" s="1775"/>
      <c r="Z2" s="1775"/>
      <c r="AA2" s="1775"/>
      <c r="AB2" s="1775"/>
      <c r="AC2" s="1775"/>
      <c r="AD2" s="1775"/>
      <c r="AE2" s="1775"/>
      <c r="AF2" s="1775"/>
      <c r="AG2" s="1775"/>
      <c r="AH2" s="1775"/>
      <c r="AI2" s="1775"/>
    </row>
    <row r="3" spans="1:35" ht="21" customHeight="1" thickBot="1" x14ac:dyDescent="0.2"/>
    <row r="4" spans="1:35" ht="21" customHeight="1" x14ac:dyDescent="0.15">
      <c r="A4" s="1776" t="s">
        <v>67</v>
      </c>
      <c r="B4" s="1777"/>
      <c r="C4" s="1777"/>
      <c r="D4" s="1777"/>
      <c r="E4" s="1777"/>
      <c r="F4" s="1777"/>
      <c r="G4" s="1777"/>
      <c r="H4" s="1777"/>
      <c r="I4" s="1777"/>
      <c r="J4" s="1777"/>
      <c r="K4" s="1777"/>
      <c r="L4" s="1778"/>
      <c r="M4" s="1778"/>
      <c r="N4" s="1778"/>
      <c r="O4" s="1778"/>
      <c r="P4" s="1778"/>
      <c r="Q4" s="1778"/>
      <c r="R4" s="1778"/>
      <c r="S4" s="1778"/>
      <c r="T4" s="1778"/>
      <c r="U4" s="1778"/>
      <c r="V4" s="1778"/>
      <c r="W4" s="1778"/>
      <c r="X4" s="1778"/>
      <c r="Y4" s="1778"/>
      <c r="Z4" s="1778"/>
      <c r="AA4" s="1778"/>
      <c r="AB4" s="1778"/>
      <c r="AC4" s="1778"/>
      <c r="AD4" s="1778"/>
      <c r="AE4" s="1778"/>
      <c r="AF4" s="1778"/>
      <c r="AG4" s="1778"/>
      <c r="AH4" s="1778"/>
      <c r="AI4" s="1779"/>
    </row>
    <row r="5" spans="1:35" ht="21" customHeight="1" x14ac:dyDescent="0.15">
      <c r="A5" s="1780" t="s">
        <v>68</v>
      </c>
      <c r="B5" s="1781"/>
      <c r="C5" s="1781"/>
      <c r="D5" s="1781"/>
      <c r="E5" s="1781"/>
      <c r="F5" s="1781"/>
      <c r="G5" s="1781"/>
      <c r="H5" s="1781"/>
      <c r="I5" s="1781"/>
      <c r="J5" s="1781"/>
      <c r="K5" s="1781"/>
      <c r="L5" s="1782"/>
      <c r="M5" s="1782"/>
      <c r="N5" s="1782"/>
      <c r="O5" s="1782"/>
      <c r="P5" s="1782"/>
      <c r="Q5" s="1782"/>
      <c r="R5" s="1782"/>
      <c r="S5" s="1782"/>
      <c r="T5" s="1782"/>
      <c r="U5" s="1782"/>
      <c r="V5" s="1782"/>
      <c r="W5" s="1782"/>
      <c r="X5" s="1782"/>
      <c r="Y5" s="1782"/>
      <c r="Z5" s="1782"/>
      <c r="AA5" s="1782"/>
      <c r="AB5" s="1782"/>
      <c r="AC5" s="1782"/>
      <c r="AD5" s="1782"/>
      <c r="AE5" s="1782"/>
      <c r="AF5" s="1782"/>
      <c r="AG5" s="1782"/>
      <c r="AH5" s="1782"/>
      <c r="AI5" s="1783"/>
    </row>
    <row r="6" spans="1:35" ht="21" customHeight="1" x14ac:dyDescent="0.15">
      <c r="A6" s="1784" t="s">
        <v>17</v>
      </c>
      <c r="B6" s="1785"/>
      <c r="C6" s="1785"/>
      <c r="D6" s="1785"/>
      <c r="E6" s="1785"/>
      <c r="F6" s="1781" t="s">
        <v>18</v>
      </c>
      <c r="G6" s="1781"/>
      <c r="H6" s="1781"/>
      <c r="I6" s="1781"/>
      <c r="J6" s="1781"/>
      <c r="K6" s="1781"/>
      <c r="L6" s="1785"/>
      <c r="M6" s="1785"/>
      <c r="N6" s="1785"/>
      <c r="O6" s="1785"/>
      <c r="P6" s="1785"/>
      <c r="Q6" s="1785"/>
      <c r="R6" s="1785"/>
      <c r="S6" s="1785"/>
      <c r="T6" s="1785"/>
      <c r="U6" s="1785"/>
      <c r="V6" s="1785" t="s">
        <v>69</v>
      </c>
      <c r="W6" s="1785"/>
      <c r="X6" s="1785"/>
      <c r="Y6" s="1785"/>
      <c r="Z6" s="1785"/>
      <c r="AA6" s="1785"/>
      <c r="AB6" s="1785"/>
      <c r="AC6" s="1785"/>
      <c r="AD6" s="1785"/>
      <c r="AE6" s="1785"/>
      <c r="AF6" s="1785"/>
      <c r="AG6" s="1785"/>
      <c r="AH6" s="1785"/>
      <c r="AI6" s="1788"/>
    </row>
    <row r="7" spans="1:35" ht="21" customHeight="1" thickBot="1" x14ac:dyDescent="0.2">
      <c r="A7" s="1786"/>
      <c r="B7" s="1787"/>
      <c r="C7" s="1787"/>
      <c r="D7" s="1787"/>
      <c r="E7" s="1787"/>
      <c r="F7" s="1790" t="s">
        <v>25</v>
      </c>
      <c r="G7" s="1790"/>
      <c r="H7" s="1790"/>
      <c r="I7" s="1790"/>
      <c r="J7" s="1790"/>
      <c r="K7" s="1790"/>
      <c r="L7" s="1787"/>
      <c r="M7" s="1787"/>
      <c r="N7" s="1787"/>
      <c r="O7" s="1787"/>
      <c r="P7" s="1787"/>
      <c r="Q7" s="1787"/>
      <c r="R7" s="1787"/>
      <c r="S7" s="1787"/>
      <c r="T7" s="1787"/>
      <c r="U7" s="1787"/>
      <c r="V7" s="1787"/>
      <c r="W7" s="1787"/>
      <c r="X7" s="1787"/>
      <c r="Y7" s="1787"/>
      <c r="Z7" s="1787"/>
      <c r="AA7" s="1787"/>
      <c r="AB7" s="1787"/>
      <c r="AC7" s="1787"/>
      <c r="AD7" s="1787"/>
      <c r="AE7" s="1787"/>
      <c r="AF7" s="1787"/>
      <c r="AG7" s="1787"/>
      <c r="AH7" s="1787"/>
      <c r="AI7" s="1789"/>
    </row>
    <row r="8" spans="1:35" ht="21" customHeight="1" thickTop="1" x14ac:dyDescent="0.15">
      <c r="A8" s="1791" t="s">
        <v>70</v>
      </c>
      <c r="B8" s="1792"/>
      <c r="C8" s="1797" t="s">
        <v>71</v>
      </c>
      <c r="D8" s="1797"/>
      <c r="E8" s="1797"/>
      <c r="F8" s="1797"/>
      <c r="G8" s="1797"/>
      <c r="H8" s="1797"/>
      <c r="I8" s="1797"/>
      <c r="J8" s="1797"/>
      <c r="K8" s="1797"/>
      <c r="L8" s="1799" t="s">
        <v>72</v>
      </c>
      <c r="M8" s="1800"/>
      <c r="N8" s="1800"/>
      <c r="O8" s="1800"/>
      <c r="P8" s="1800"/>
      <c r="Q8" s="1800"/>
      <c r="R8" s="1800"/>
      <c r="S8" s="1800"/>
      <c r="T8" s="1800"/>
      <c r="U8" s="1800"/>
      <c r="V8" s="1800"/>
      <c r="W8" s="1800"/>
      <c r="X8" s="1800"/>
      <c r="Y8" s="1800"/>
      <c r="Z8" s="1800"/>
      <c r="AA8" s="1801"/>
      <c r="AB8" s="1808" t="s">
        <v>73</v>
      </c>
      <c r="AC8" s="1808"/>
      <c r="AD8" s="1808"/>
      <c r="AE8" s="1808"/>
      <c r="AF8" s="1815" t="s">
        <v>74</v>
      </c>
      <c r="AG8" s="1815"/>
      <c r="AH8" s="1815"/>
      <c r="AI8" s="1816"/>
    </row>
    <row r="9" spans="1:35" ht="21" customHeight="1" x14ac:dyDescent="0.15">
      <c r="A9" s="1793"/>
      <c r="B9" s="1794"/>
      <c r="C9" s="1798"/>
      <c r="D9" s="1798"/>
      <c r="E9" s="1798"/>
      <c r="F9" s="1798"/>
      <c r="G9" s="1798"/>
      <c r="H9" s="1798"/>
      <c r="I9" s="1798"/>
      <c r="J9" s="1798"/>
      <c r="K9" s="1798"/>
      <c r="L9" s="1802"/>
      <c r="M9" s="1803"/>
      <c r="N9" s="1803"/>
      <c r="O9" s="1803"/>
      <c r="P9" s="1803"/>
      <c r="Q9" s="1803"/>
      <c r="R9" s="1803"/>
      <c r="S9" s="1803"/>
      <c r="T9" s="1803"/>
      <c r="U9" s="1803"/>
      <c r="V9" s="1803"/>
      <c r="W9" s="1803"/>
      <c r="X9" s="1803"/>
      <c r="Y9" s="1803"/>
      <c r="Z9" s="1803"/>
      <c r="AA9" s="1804"/>
      <c r="AB9" s="1785"/>
      <c r="AC9" s="1785"/>
      <c r="AD9" s="1785"/>
      <c r="AE9" s="1785"/>
      <c r="AF9" s="1817"/>
      <c r="AG9" s="1817"/>
      <c r="AH9" s="1817"/>
      <c r="AI9" s="1818"/>
    </row>
    <row r="10" spans="1:35" ht="21" customHeight="1" x14ac:dyDescent="0.15">
      <c r="A10" s="1793"/>
      <c r="B10" s="1794"/>
      <c r="C10" s="1798"/>
      <c r="D10" s="1798"/>
      <c r="E10" s="1798"/>
      <c r="F10" s="1798"/>
      <c r="G10" s="1798"/>
      <c r="H10" s="1798"/>
      <c r="I10" s="1798"/>
      <c r="J10" s="1798"/>
      <c r="K10" s="1798"/>
      <c r="L10" s="1805"/>
      <c r="M10" s="1806"/>
      <c r="N10" s="1806"/>
      <c r="O10" s="1806"/>
      <c r="P10" s="1806"/>
      <c r="Q10" s="1806"/>
      <c r="R10" s="1806"/>
      <c r="S10" s="1806"/>
      <c r="T10" s="1806"/>
      <c r="U10" s="1806"/>
      <c r="V10" s="1806"/>
      <c r="W10" s="1806"/>
      <c r="X10" s="1806"/>
      <c r="Y10" s="1806"/>
      <c r="Z10" s="1806"/>
      <c r="AA10" s="1807"/>
      <c r="AB10" s="1785"/>
      <c r="AC10" s="1785"/>
      <c r="AD10" s="1785"/>
      <c r="AE10" s="1785"/>
      <c r="AF10" s="1817"/>
      <c r="AG10" s="1817"/>
      <c r="AH10" s="1817"/>
      <c r="AI10" s="1818"/>
    </row>
    <row r="11" spans="1:35" ht="21" customHeight="1" x14ac:dyDescent="0.15">
      <c r="A11" s="1793"/>
      <c r="B11" s="1794"/>
      <c r="C11" s="1798">
        <v>1</v>
      </c>
      <c r="D11" s="1798"/>
      <c r="E11" s="1798"/>
      <c r="F11" s="1798"/>
      <c r="G11" s="1798"/>
      <c r="H11" s="1798"/>
      <c r="I11" s="1798"/>
      <c r="J11" s="1798"/>
      <c r="K11" s="1798"/>
      <c r="L11" s="1809"/>
      <c r="M11" s="1810"/>
      <c r="N11" s="1810"/>
      <c r="O11" s="1810"/>
      <c r="P11" s="1810"/>
      <c r="Q11" s="1810"/>
      <c r="R11" s="1810"/>
      <c r="S11" s="1810"/>
      <c r="T11" s="1810"/>
      <c r="U11" s="1810"/>
      <c r="V11" s="1810"/>
      <c r="W11" s="1810"/>
      <c r="X11" s="1810"/>
      <c r="Y11" s="1810"/>
      <c r="Z11" s="1810"/>
      <c r="AA11" s="1811"/>
      <c r="AB11" s="1785"/>
      <c r="AC11" s="1785"/>
      <c r="AD11" s="1785"/>
      <c r="AE11" s="1785"/>
      <c r="AF11" s="1785"/>
      <c r="AG11" s="1785"/>
      <c r="AH11" s="1785"/>
      <c r="AI11" s="1788"/>
    </row>
    <row r="12" spans="1:35" ht="21" customHeight="1" x14ac:dyDescent="0.15">
      <c r="A12" s="1793"/>
      <c r="B12" s="1794"/>
      <c r="C12" s="1798">
        <v>2</v>
      </c>
      <c r="D12" s="1798"/>
      <c r="E12" s="1798"/>
      <c r="F12" s="1798"/>
      <c r="G12" s="1798"/>
      <c r="H12" s="1798"/>
      <c r="I12" s="1798"/>
      <c r="J12" s="1798"/>
      <c r="K12" s="1798"/>
      <c r="L12" s="1809"/>
      <c r="M12" s="1810"/>
      <c r="N12" s="1810"/>
      <c r="O12" s="1810"/>
      <c r="P12" s="1810"/>
      <c r="Q12" s="1810"/>
      <c r="R12" s="1810"/>
      <c r="S12" s="1810"/>
      <c r="T12" s="1810"/>
      <c r="U12" s="1810"/>
      <c r="V12" s="1810"/>
      <c r="W12" s="1810"/>
      <c r="X12" s="1810"/>
      <c r="Y12" s="1810"/>
      <c r="Z12" s="1810"/>
      <c r="AA12" s="1811"/>
      <c r="AB12" s="1785"/>
      <c r="AC12" s="1785"/>
      <c r="AD12" s="1785"/>
      <c r="AE12" s="1785"/>
      <c r="AF12" s="1785"/>
      <c r="AG12" s="1785"/>
      <c r="AH12" s="1785"/>
      <c r="AI12" s="1788"/>
    </row>
    <row r="13" spans="1:35" ht="21" customHeight="1" x14ac:dyDescent="0.15">
      <c r="A13" s="1793"/>
      <c r="B13" s="1794"/>
      <c r="C13" s="1798">
        <v>3</v>
      </c>
      <c r="D13" s="1798"/>
      <c r="E13" s="1798"/>
      <c r="F13" s="1798"/>
      <c r="G13" s="1798"/>
      <c r="H13" s="1798"/>
      <c r="I13" s="1798"/>
      <c r="J13" s="1798"/>
      <c r="K13" s="1798"/>
      <c r="L13" s="1812"/>
      <c r="M13" s="1813"/>
      <c r="N13" s="1813"/>
      <c r="O13" s="1813"/>
      <c r="P13" s="1813"/>
      <c r="Q13" s="1813"/>
      <c r="R13" s="1813"/>
      <c r="S13" s="1813"/>
      <c r="T13" s="1813"/>
      <c r="U13" s="1813"/>
      <c r="V13" s="1813"/>
      <c r="W13" s="1813"/>
      <c r="X13" s="1813"/>
      <c r="Y13" s="1813"/>
      <c r="Z13" s="1813"/>
      <c r="AA13" s="1814"/>
      <c r="AB13" s="1785"/>
      <c r="AC13" s="1785"/>
      <c r="AD13" s="1785"/>
      <c r="AE13" s="1785"/>
      <c r="AF13" s="1785"/>
      <c r="AG13" s="1785"/>
      <c r="AH13" s="1785"/>
      <c r="AI13" s="1788"/>
    </row>
    <row r="14" spans="1:35" ht="21" customHeight="1" x14ac:dyDescent="0.15">
      <c r="A14" s="1793"/>
      <c r="B14" s="1794"/>
      <c r="C14" s="1798">
        <v>4</v>
      </c>
      <c r="D14" s="1798"/>
      <c r="E14" s="1798"/>
      <c r="F14" s="1798"/>
      <c r="G14" s="1798"/>
      <c r="H14" s="1798"/>
      <c r="I14" s="1798"/>
      <c r="J14" s="1798"/>
      <c r="K14" s="1798"/>
      <c r="L14" s="1812"/>
      <c r="M14" s="1813"/>
      <c r="N14" s="1813"/>
      <c r="O14" s="1813"/>
      <c r="P14" s="1813"/>
      <c r="Q14" s="1813"/>
      <c r="R14" s="1813"/>
      <c r="S14" s="1813"/>
      <c r="T14" s="1813"/>
      <c r="U14" s="1813"/>
      <c r="V14" s="1813"/>
      <c r="W14" s="1813"/>
      <c r="X14" s="1813"/>
      <c r="Y14" s="1813"/>
      <c r="Z14" s="1813"/>
      <c r="AA14" s="1814"/>
      <c r="AB14" s="1785"/>
      <c r="AC14" s="1785"/>
      <c r="AD14" s="1785"/>
      <c r="AE14" s="1785"/>
      <c r="AF14" s="1785"/>
      <c r="AG14" s="1785"/>
      <c r="AH14" s="1785"/>
      <c r="AI14" s="1788"/>
    </row>
    <row r="15" spans="1:35" ht="21" customHeight="1" x14ac:dyDescent="0.15">
      <c r="A15" s="1793"/>
      <c r="B15" s="1794"/>
      <c r="C15" s="1798">
        <v>5</v>
      </c>
      <c r="D15" s="1798"/>
      <c r="E15" s="1798"/>
      <c r="F15" s="1798"/>
      <c r="G15" s="1798"/>
      <c r="H15" s="1798"/>
      <c r="I15" s="1798"/>
      <c r="J15" s="1798"/>
      <c r="K15" s="1798"/>
      <c r="L15" s="1812"/>
      <c r="M15" s="1813"/>
      <c r="N15" s="1813"/>
      <c r="O15" s="1813"/>
      <c r="P15" s="1813"/>
      <c r="Q15" s="1813"/>
      <c r="R15" s="1813"/>
      <c r="S15" s="1813"/>
      <c r="T15" s="1813"/>
      <c r="U15" s="1813"/>
      <c r="V15" s="1813"/>
      <c r="W15" s="1813"/>
      <c r="X15" s="1813"/>
      <c r="Y15" s="1813"/>
      <c r="Z15" s="1813"/>
      <c r="AA15" s="1814"/>
      <c r="AB15" s="1785"/>
      <c r="AC15" s="1785"/>
      <c r="AD15" s="1785"/>
      <c r="AE15" s="1785"/>
      <c r="AF15" s="1785"/>
      <c r="AG15" s="1785"/>
      <c r="AH15" s="1785"/>
      <c r="AI15" s="1788"/>
    </row>
    <row r="16" spans="1:35" ht="21" customHeight="1" x14ac:dyDescent="0.15">
      <c r="A16" s="1793"/>
      <c r="B16" s="1794"/>
      <c r="C16" s="1798">
        <v>6</v>
      </c>
      <c r="D16" s="1798"/>
      <c r="E16" s="1798"/>
      <c r="F16" s="1798"/>
      <c r="G16" s="1798"/>
      <c r="H16" s="1798"/>
      <c r="I16" s="1798"/>
      <c r="J16" s="1798"/>
      <c r="K16" s="1798"/>
      <c r="L16" s="1812"/>
      <c r="M16" s="1813"/>
      <c r="N16" s="1813"/>
      <c r="O16" s="1813"/>
      <c r="P16" s="1813"/>
      <c r="Q16" s="1813"/>
      <c r="R16" s="1813"/>
      <c r="S16" s="1813"/>
      <c r="T16" s="1813"/>
      <c r="U16" s="1813"/>
      <c r="V16" s="1813"/>
      <c r="W16" s="1813"/>
      <c r="X16" s="1813"/>
      <c r="Y16" s="1813"/>
      <c r="Z16" s="1813"/>
      <c r="AA16" s="1814"/>
      <c r="AB16" s="1785"/>
      <c r="AC16" s="1785"/>
      <c r="AD16" s="1785"/>
      <c r="AE16" s="1785"/>
      <c r="AF16" s="1785"/>
      <c r="AG16" s="1785"/>
      <c r="AH16" s="1785"/>
      <c r="AI16" s="1788"/>
    </row>
    <row r="17" spans="1:35" ht="21" customHeight="1" x14ac:dyDescent="0.15">
      <c r="A17" s="1793"/>
      <c r="B17" s="1794"/>
      <c r="C17" s="1798">
        <v>7</v>
      </c>
      <c r="D17" s="1798"/>
      <c r="E17" s="1798"/>
      <c r="F17" s="1798"/>
      <c r="G17" s="1798"/>
      <c r="H17" s="1798"/>
      <c r="I17" s="1798"/>
      <c r="J17" s="1798"/>
      <c r="K17" s="1798"/>
      <c r="L17" s="1812"/>
      <c r="M17" s="1813"/>
      <c r="N17" s="1813"/>
      <c r="O17" s="1813"/>
      <c r="P17" s="1813"/>
      <c r="Q17" s="1813"/>
      <c r="R17" s="1813"/>
      <c r="S17" s="1813"/>
      <c r="T17" s="1813"/>
      <c r="U17" s="1813"/>
      <c r="V17" s="1813"/>
      <c r="W17" s="1813"/>
      <c r="X17" s="1813"/>
      <c r="Y17" s="1813"/>
      <c r="Z17" s="1813"/>
      <c r="AA17" s="1814"/>
      <c r="AB17" s="1785"/>
      <c r="AC17" s="1785"/>
      <c r="AD17" s="1785"/>
      <c r="AE17" s="1785"/>
      <c r="AF17" s="1785"/>
      <c r="AG17" s="1785"/>
      <c r="AH17" s="1785"/>
      <c r="AI17" s="1788"/>
    </row>
    <row r="18" spans="1:35" ht="21" customHeight="1" x14ac:dyDescent="0.15">
      <c r="A18" s="1793"/>
      <c r="B18" s="1794"/>
      <c r="C18" s="1798">
        <v>8</v>
      </c>
      <c r="D18" s="1798"/>
      <c r="E18" s="1798"/>
      <c r="F18" s="1798"/>
      <c r="G18" s="1798"/>
      <c r="H18" s="1798"/>
      <c r="I18" s="1798"/>
      <c r="J18" s="1798"/>
      <c r="K18" s="1798"/>
      <c r="L18" s="1812"/>
      <c r="M18" s="1813"/>
      <c r="N18" s="1813"/>
      <c r="O18" s="1813"/>
      <c r="P18" s="1813"/>
      <c r="Q18" s="1813"/>
      <c r="R18" s="1813"/>
      <c r="S18" s="1813"/>
      <c r="T18" s="1813"/>
      <c r="U18" s="1813"/>
      <c r="V18" s="1813"/>
      <c r="W18" s="1813"/>
      <c r="X18" s="1813"/>
      <c r="Y18" s="1813"/>
      <c r="Z18" s="1813"/>
      <c r="AA18" s="1814"/>
      <c r="AB18" s="1785"/>
      <c r="AC18" s="1785"/>
      <c r="AD18" s="1785"/>
      <c r="AE18" s="1785"/>
      <c r="AF18" s="1785"/>
      <c r="AG18" s="1785"/>
      <c r="AH18" s="1785"/>
      <c r="AI18" s="1788"/>
    </row>
    <row r="19" spans="1:35" ht="21" customHeight="1" thickBot="1" x14ac:dyDescent="0.2">
      <c r="A19" s="1795"/>
      <c r="B19" s="1796"/>
      <c r="C19" s="1819" t="s">
        <v>75</v>
      </c>
      <c r="D19" s="1820"/>
      <c r="E19" s="1820"/>
      <c r="F19" s="1820"/>
      <c r="G19" s="1820"/>
      <c r="H19" s="1820"/>
      <c r="I19" s="1820"/>
      <c r="J19" s="1820"/>
      <c r="K19" s="1820"/>
      <c r="L19" s="1820"/>
      <c r="M19" s="1820"/>
      <c r="N19" s="1820"/>
      <c r="O19" s="1820"/>
      <c r="P19" s="1820"/>
      <c r="Q19" s="1820"/>
      <c r="R19" s="1820"/>
      <c r="S19" s="1820"/>
      <c r="T19" s="1820"/>
      <c r="U19" s="1820"/>
      <c r="V19" s="1820"/>
      <c r="W19" s="1820"/>
      <c r="X19" s="1820"/>
      <c r="Y19" s="1820"/>
      <c r="Z19" s="1820"/>
      <c r="AA19" s="1821"/>
      <c r="AB19" s="1822"/>
      <c r="AC19" s="1822"/>
      <c r="AD19" s="1822"/>
      <c r="AE19" s="1822"/>
      <c r="AF19" s="1822"/>
      <c r="AG19" s="1822"/>
      <c r="AH19" s="1822"/>
      <c r="AI19" s="1823"/>
    </row>
    <row r="20" spans="1:35" ht="21" customHeight="1" x14ac:dyDescent="0.15">
      <c r="A20" s="1849" t="s">
        <v>76</v>
      </c>
      <c r="B20" s="1850"/>
      <c r="C20" s="1853" t="s">
        <v>77</v>
      </c>
      <c r="D20" s="1854"/>
      <c r="E20" s="1854"/>
      <c r="F20" s="1854"/>
      <c r="G20" s="1854"/>
      <c r="H20" s="1854"/>
      <c r="I20" s="1855"/>
      <c r="J20" s="1862" t="s">
        <v>78</v>
      </c>
      <c r="K20" s="1863"/>
      <c r="L20" s="1863"/>
      <c r="M20" s="1863"/>
      <c r="N20" s="1863"/>
      <c r="O20" s="1863"/>
      <c r="P20" s="1863"/>
      <c r="Q20" s="1853" t="s">
        <v>79</v>
      </c>
      <c r="R20" s="1868"/>
      <c r="S20" s="1868"/>
      <c r="T20" s="1868"/>
      <c r="U20" s="1868"/>
      <c r="V20" s="1868"/>
      <c r="W20" s="1868"/>
      <c r="X20" s="1868"/>
      <c r="Y20" s="1868"/>
      <c r="Z20" s="1868"/>
      <c r="AA20" s="1869"/>
      <c r="AB20" s="1876" t="s">
        <v>80</v>
      </c>
      <c r="AC20" s="1877"/>
      <c r="AD20" s="1877"/>
      <c r="AE20" s="1878"/>
      <c r="AF20" s="1885" t="s">
        <v>81</v>
      </c>
      <c r="AG20" s="1885"/>
      <c r="AH20" s="1885"/>
      <c r="AI20" s="1886"/>
    </row>
    <row r="21" spans="1:35" ht="21" customHeight="1" x14ac:dyDescent="0.15">
      <c r="A21" s="1793"/>
      <c r="B21" s="1794"/>
      <c r="C21" s="1856"/>
      <c r="D21" s="1857"/>
      <c r="E21" s="1857"/>
      <c r="F21" s="1857"/>
      <c r="G21" s="1857"/>
      <c r="H21" s="1857"/>
      <c r="I21" s="1858"/>
      <c r="J21" s="1864"/>
      <c r="K21" s="1865"/>
      <c r="L21" s="1865"/>
      <c r="M21" s="1865"/>
      <c r="N21" s="1865"/>
      <c r="O21" s="1865"/>
      <c r="P21" s="1865"/>
      <c r="Q21" s="1870"/>
      <c r="R21" s="1871"/>
      <c r="S21" s="1871"/>
      <c r="T21" s="1871"/>
      <c r="U21" s="1871"/>
      <c r="V21" s="1871"/>
      <c r="W21" s="1871"/>
      <c r="X21" s="1871"/>
      <c r="Y21" s="1871"/>
      <c r="Z21" s="1871"/>
      <c r="AA21" s="1872"/>
      <c r="AB21" s="1879"/>
      <c r="AC21" s="1880"/>
      <c r="AD21" s="1880"/>
      <c r="AE21" s="1881"/>
      <c r="AF21" s="1817"/>
      <c r="AG21" s="1817"/>
      <c r="AH21" s="1817"/>
      <c r="AI21" s="1818"/>
    </row>
    <row r="22" spans="1:35" ht="21" customHeight="1" x14ac:dyDescent="0.15">
      <c r="A22" s="1793"/>
      <c r="B22" s="1794"/>
      <c r="C22" s="1859"/>
      <c r="D22" s="1860"/>
      <c r="E22" s="1860"/>
      <c r="F22" s="1860"/>
      <c r="G22" s="1860"/>
      <c r="H22" s="1860"/>
      <c r="I22" s="1861"/>
      <c r="J22" s="1866"/>
      <c r="K22" s="1867"/>
      <c r="L22" s="1867"/>
      <c r="M22" s="1867"/>
      <c r="N22" s="1867"/>
      <c r="O22" s="1867"/>
      <c r="P22" s="1867"/>
      <c r="Q22" s="1873"/>
      <c r="R22" s="1874"/>
      <c r="S22" s="1874"/>
      <c r="T22" s="1874"/>
      <c r="U22" s="1874"/>
      <c r="V22" s="1874"/>
      <c r="W22" s="1874"/>
      <c r="X22" s="1874"/>
      <c r="Y22" s="1874"/>
      <c r="Z22" s="1874"/>
      <c r="AA22" s="1875"/>
      <c r="AB22" s="1882"/>
      <c r="AC22" s="1883"/>
      <c r="AD22" s="1883"/>
      <c r="AE22" s="1884"/>
      <c r="AF22" s="1817"/>
      <c r="AG22" s="1817"/>
      <c r="AH22" s="1817"/>
      <c r="AI22" s="1818"/>
    </row>
    <row r="23" spans="1:35" ht="21" customHeight="1" x14ac:dyDescent="0.15">
      <c r="A23" s="1793"/>
      <c r="B23" s="1794"/>
      <c r="C23" s="1830"/>
      <c r="D23" s="1831"/>
      <c r="E23" s="1831"/>
      <c r="F23" s="1831"/>
      <c r="G23" s="1831"/>
      <c r="H23" s="1831"/>
      <c r="I23" s="1832"/>
      <c r="J23" s="1839"/>
      <c r="K23" s="1840"/>
      <c r="L23" s="1840"/>
      <c r="M23" s="1840"/>
      <c r="N23" s="1840"/>
      <c r="O23" s="1840"/>
      <c r="P23" s="1841"/>
      <c r="Q23" s="1798">
        <v>1</v>
      </c>
      <c r="R23" s="1798"/>
      <c r="S23" s="1809"/>
      <c r="T23" s="1810"/>
      <c r="U23" s="1810"/>
      <c r="V23" s="1810"/>
      <c r="W23" s="1810"/>
      <c r="X23" s="1810"/>
      <c r="Y23" s="1810"/>
      <c r="Z23" s="1810"/>
      <c r="AA23" s="1811"/>
      <c r="AB23" s="1827"/>
      <c r="AC23" s="1828"/>
      <c r="AD23" s="1828"/>
      <c r="AE23" s="1829"/>
      <c r="AF23" s="1785"/>
      <c r="AG23" s="1785"/>
      <c r="AH23" s="1785"/>
      <c r="AI23" s="1788"/>
    </row>
    <row r="24" spans="1:35" ht="21" customHeight="1" x14ac:dyDescent="0.15">
      <c r="A24" s="1793"/>
      <c r="B24" s="1794"/>
      <c r="C24" s="1833"/>
      <c r="D24" s="1834"/>
      <c r="E24" s="1834"/>
      <c r="F24" s="1834"/>
      <c r="G24" s="1834"/>
      <c r="H24" s="1834"/>
      <c r="I24" s="1835"/>
      <c r="J24" s="1842"/>
      <c r="K24" s="1843"/>
      <c r="L24" s="1843"/>
      <c r="M24" s="1843"/>
      <c r="N24" s="1843"/>
      <c r="O24" s="1843"/>
      <c r="P24" s="1844"/>
      <c r="Q24" s="1798">
        <v>2</v>
      </c>
      <c r="R24" s="1798"/>
      <c r="S24" s="1809"/>
      <c r="T24" s="1810"/>
      <c r="U24" s="1810"/>
      <c r="V24" s="1810"/>
      <c r="W24" s="1810"/>
      <c r="X24" s="1810"/>
      <c r="Y24" s="1810"/>
      <c r="Z24" s="1810"/>
      <c r="AA24" s="1811"/>
      <c r="AB24" s="1827"/>
      <c r="AC24" s="1828"/>
      <c r="AD24" s="1828"/>
      <c r="AE24" s="1829"/>
      <c r="AF24" s="1785"/>
      <c r="AG24" s="1785"/>
      <c r="AH24" s="1785"/>
      <c r="AI24" s="1788"/>
    </row>
    <row r="25" spans="1:35" ht="21" customHeight="1" x14ac:dyDescent="0.15">
      <c r="A25" s="1793"/>
      <c r="B25" s="1794"/>
      <c r="C25" s="1833"/>
      <c r="D25" s="1834"/>
      <c r="E25" s="1834"/>
      <c r="F25" s="1834"/>
      <c r="G25" s="1834"/>
      <c r="H25" s="1834"/>
      <c r="I25" s="1835"/>
      <c r="J25" s="1842"/>
      <c r="K25" s="1843"/>
      <c r="L25" s="1843"/>
      <c r="M25" s="1843"/>
      <c r="N25" s="1843"/>
      <c r="O25" s="1843"/>
      <c r="P25" s="1844"/>
      <c r="Q25" s="1798">
        <v>3</v>
      </c>
      <c r="R25" s="1798"/>
      <c r="S25" s="1809"/>
      <c r="T25" s="1810"/>
      <c r="U25" s="1810"/>
      <c r="V25" s="1810"/>
      <c r="W25" s="1810"/>
      <c r="X25" s="1810"/>
      <c r="Y25" s="1810"/>
      <c r="Z25" s="1810"/>
      <c r="AA25" s="1811"/>
      <c r="AB25" s="1824"/>
      <c r="AC25" s="1825"/>
      <c r="AD25" s="1825"/>
      <c r="AE25" s="1826"/>
      <c r="AF25" s="1785"/>
      <c r="AG25" s="1785"/>
      <c r="AH25" s="1785"/>
      <c r="AI25" s="1788"/>
    </row>
    <row r="26" spans="1:35" ht="21" customHeight="1" x14ac:dyDescent="0.15">
      <c r="A26" s="1793"/>
      <c r="B26" s="1794"/>
      <c r="C26" s="1836"/>
      <c r="D26" s="1837"/>
      <c r="E26" s="1837"/>
      <c r="F26" s="1837"/>
      <c r="G26" s="1837"/>
      <c r="H26" s="1837"/>
      <c r="I26" s="1838"/>
      <c r="J26" s="1845"/>
      <c r="K26" s="1846"/>
      <c r="L26" s="1846"/>
      <c r="M26" s="1846"/>
      <c r="N26" s="1846"/>
      <c r="O26" s="1846"/>
      <c r="P26" s="1847"/>
      <c r="Q26" s="1798">
        <v>4</v>
      </c>
      <c r="R26" s="1798"/>
      <c r="S26" s="1809"/>
      <c r="T26" s="1810"/>
      <c r="U26" s="1810"/>
      <c r="V26" s="1810"/>
      <c r="W26" s="1810"/>
      <c r="X26" s="1810"/>
      <c r="Y26" s="1810"/>
      <c r="Z26" s="1810"/>
      <c r="AA26" s="1811"/>
      <c r="AB26" s="1827"/>
      <c r="AC26" s="1828"/>
      <c r="AD26" s="1828"/>
      <c r="AE26" s="1829"/>
      <c r="AF26" s="1785"/>
      <c r="AG26" s="1785"/>
      <c r="AH26" s="1785"/>
      <c r="AI26" s="1788"/>
    </row>
    <row r="27" spans="1:35" ht="21" customHeight="1" x14ac:dyDescent="0.15">
      <c r="A27" s="1793"/>
      <c r="B27" s="1794"/>
      <c r="C27" s="1830"/>
      <c r="D27" s="1831"/>
      <c r="E27" s="1831"/>
      <c r="F27" s="1831"/>
      <c r="G27" s="1831"/>
      <c r="H27" s="1831"/>
      <c r="I27" s="1832"/>
      <c r="J27" s="1839"/>
      <c r="K27" s="1840"/>
      <c r="L27" s="1840"/>
      <c r="M27" s="1840"/>
      <c r="N27" s="1840"/>
      <c r="O27" s="1840"/>
      <c r="P27" s="1841"/>
      <c r="Q27" s="1798">
        <v>5</v>
      </c>
      <c r="R27" s="1798"/>
      <c r="S27" s="1809"/>
      <c r="T27" s="1810"/>
      <c r="U27" s="1810"/>
      <c r="V27" s="1810"/>
      <c r="W27" s="1810"/>
      <c r="X27" s="1810"/>
      <c r="Y27" s="1810"/>
      <c r="Z27" s="1810"/>
      <c r="AA27" s="1811"/>
      <c r="AB27" s="1812"/>
      <c r="AC27" s="1813"/>
      <c r="AD27" s="1813"/>
      <c r="AE27" s="1814"/>
      <c r="AF27" s="1785"/>
      <c r="AG27" s="1785"/>
      <c r="AH27" s="1785"/>
      <c r="AI27" s="1788"/>
    </row>
    <row r="28" spans="1:35" ht="21" customHeight="1" x14ac:dyDescent="0.15">
      <c r="A28" s="1793"/>
      <c r="B28" s="1794"/>
      <c r="C28" s="1833"/>
      <c r="D28" s="1834"/>
      <c r="E28" s="1834"/>
      <c r="F28" s="1834"/>
      <c r="G28" s="1834"/>
      <c r="H28" s="1834"/>
      <c r="I28" s="1835"/>
      <c r="J28" s="1842"/>
      <c r="K28" s="1843"/>
      <c r="L28" s="1843"/>
      <c r="M28" s="1843"/>
      <c r="N28" s="1843"/>
      <c r="O28" s="1843"/>
      <c r="P28" s="1844"/>
      <c r="Q28" s="1798">
        <v>6</v>
      </c>
      <c r="R28" s="1798"/>
      <c r="S28" s="1809"/>
      <c r="T28" s="1810"/>
      <c r="U28" s="1810"/>
      <c r="V28" s="1810"/>
      <c r="W28" s="1810"/>
      <c r="X28" s="1810"/>
      <c r="Y28" s="1810"/>
      <c r="Z28" s="1810"/>
      <c r="AA28" s="1811"/>
      <c r="AB28" s="1812"/>
      <c r="AC28" s="1813"/>
      <c r="AD28" s="1813"/>
      <c r="AE28" s="1814"/>
      <c r="AF28" s="1785"/>
      <c r="AG28" s="1785"/>
      <c r="AH28" s="1785"/>
      <c r="AI28" s="1788"/>
    </row>
    <row r="29" spans="1:35" ht="21" customHeight="1" x14ac:dyDescent="0.15">
      <c r="A29" s="1793"/>
      <c r="B29" s="1794"/>
      <c r="C29" s="1833"/>
      <c r="D29" s="1834"/>
      <c r="E29" s="1834"/>
      <c r="F29" s="1834"/>
      <c r="G29" s="1834"/>
      <c r="H29" s="1834"/>
      <c r="I29" s="1835"/>
      <c r="J29" s="1842"/>
      <c r="K29" s="1843"/>
      <c r="L29" s="1843"/>
      <c r="M29" s="1843"/>
      <c r="N29" s="1843"/>
      <c r="O29" s="1843"/>
      <c r="P29" s="1844"/>
      <c r="Q29" s="1798">
        <v>7</v>
      </c>
      <c r="R29" s="1798"/>
      <c r="S29" s="1809"/>
      <c r="T29" s="1810"/>
      <c r="U29" s="1810"/>
      <c r="V29" s="1810"/>
      <c r="W29" s="1810"/>
      <c r="X29" s="1810"/>
      <c r="Y29" s="1810"/>
      <c r="Z29" s="1810"/>
      <c r="AA29" s="1811"/>
      <c r="AB29" s="1812"/>
      <c r="AC29" s="1813"/>
      <c r="AD29" s="1813"/>
      <c r="AE29" s="1814"/>
      <c r="AF29" s="1785"/>
      <c r="AG29" s="1785"/>
      <c r="AH29" s="1785"/>
      <c r="AI29" s="1788"/>
    </row>
    <row r="30" spans="1:35" ht="21" customHeight="1" x14ac:dyDescent="0.15">
      <c r="A30" s="1793"/>
      <c r="B30" s="1794"/>
      <c r="C30" s="1833"/>
      <c r="D30" s="1834"/>
      <c r="E30" s="1834"/>
      <c r="F30" s="1834"/>
      <c r="G30" s="1834"/>
      <c r="H30" s="1834"/>
      <c r="I30" s="1835"/>
      <c r="J30" s="1842"/>
      <c r="K30" s="1843"/>
      <c r="L30" s="1843"/>
      <c r="M30" s="1843"/>
      <c r="N30" s="1843"/>
      <c r="O30" s="1843"/>
      <c r="P30" s="1844"/>
      <c r="Q30" s="1798">
        <v>8</v>
      </c>
      <c r="R30" s="1798"/>
      <c r="S30" s="1809"/>
      <c r="T30" s="1810"/>
      <c r="U30" s="1810"/>
      <c r="V30" s="1810"/>
      <c r="W30" s="1810"/>
      <c r="X30" s="1810"/>
      <c r="Y30" s="1810"/>
      <c r="Z30" s="1810"/>
      <c r="AA30" s="1811"/>
      <c r="AB30" s="1812"/>
      <c r="AC30" s="1813"/>
      <c r="AD30" s="1813"/>
      <c r="AE30" s="1814"/>
      <c r="AF30" s="1785"/>
      <c r="AG30" s="1785"/>
      <c r="AH30" s="1785"/>
      <c r="AI30" s="1788"/>
    </row>
    <row r="31" spans="1:35" ht="21" customHeight="1" x14ac:dyDescent="0.15">
      <c r="A31" s="1851"/>
      <c r="B31" s="1852"/>
      <c r="C31" s="1836"/>
      <c r="D31" s="1837"/>
      <c r="E31" s="1837"/>
      <c r="F31" s="1837"/>
      <c r="G31" s="1837"/>
      <c r="H31" s="1837"/>
      <c r="I31" s="1838"/>
      <c r="J31" s="1845"/>
      <c r="K31" s="1846"/>
      <c r="L31" s="1846"/>
      <c r="M31" s="1846"/>
      <c r="N31" s="1846"/>
      <c r="O31" s="1846"/>
      <c r="P31" s="1847"/>
      <c r="Q31" s="1798">
        <v>9</v>
      </c>
      <c r="R31" s="1798"/>
      <c r="S31" s="1809"/>
      <c r="T31" s="1810"/>
      <c r="U31" s="1810"/>
      <c r="V31" s="1810"/>
      <c r="W31" s="1810"/>
      <c r="X31" s="1810"/>
      <c r="Y31" s="1810"/>
      <c r="Z31" s="1810"/>
      <c r="AA31" s="1811"/>
      <c r="AB31" s="1812"/>
      <c r="AC31" s="1813"/>
      <c r="AD31" s="1813"/>
      <c r="AE31" s="1814"/>
      <c r="AF31" s="1785"/>
      <c r="AG31" s="1785"/>
      <c r="AH31" s="1785"/>
      <c r="AI31" s="1788"/>
    </row>
    <row r="32" spans="1:35" ht="21" customHeight="1" x14ac:dyDescent="0.15">
      <c r="A32" s="1851"/>
      <c r="B32" s="1852"/>
      <c r="C32" s="1830"/>
      <c r="D32" s="1831"/>
      <c r="E32" s="1831"/>
      <c r="F32" s="1831"/>
      <c r="G32" s="1831"/>
      <c r="H32" s="1831"/>
      <c r="I32" s="1832"/>
      <c r="J32" s="1839"/>
      <c r="K32" s="1840"/>
      <c r="L32" s="1840"/>
      <c r="M32" s="1840"/>
      <c r="N32" s="1840"/>
      <c r="O32" s="1840"/>
      <c r="P32" s="1841"/>
      <c r="Q32" s="1798">
        <v>10</v>
      </c>
      <c r="R32" s="1798"/>
      <c r="S32" s="1809"/>
      <c r="T32" s="1810"/>
      <c r="U32" s="1810"/>
      <c r="V32" s="1810"/>
      <c r="W32" s="1810"/>
      <c r="X32" s="1810"/>
      <c r="Y32" s="1810"/>
      <c r="Z32" s="1810"/>
      <c r="AA32" s="1811"/>
      <c r="AB32" s="1812"/>
      <c r="AC32" s="1813"/>
      <c r="AD32" s="1813"/>
      <c r="AE32" s="1814"/>
      <c r="AF32" s="1785"/>
      <c r="AG32" s="1785"/>
      <c r="AH32" s="1785"/>
      <c r="AI32" s="1788"/>
    </row>
    <row r="33" spans="1:35" ht="21" customHeight="1" x14ac:dyDescent="0.15">
      <c r="A33" s="1851"/>
      <c r="B33" s="1852"/>
      <c r="C33" s="1833"/>
      <c r="D33" s="1834"/>
      <c r="E33" s="1834"/>
      <c r="F33" s="1834"/>
      <c r="G33" s="1834"/>
      <c r="H33" s="1834"/>
      <c r="I33" s="1835"/>
      <c r="J33" s="1842"/>
      <c r="K33" s="1843"/>
      <c r="L33" s="1843"/>
      <c r="M33" s="1843"/>
      <c r="N33" s="1843"/>
      <c r="O33" s="1843"/>
      <c r="P33" s="1844"/>
      <c r="Q33" s="1798">
        <v>11</v>
      </c>
      <c r="R33" s="1798"/>
      <c r="S33" s="1809"/>
      <c r="T33" s="1810"/>
      <c r="U33" s="1810"/>
      <c r="V33" s="1810"/>
      <c r="W33" s="1810"/>
      <c r="X33" s="1810"/>
      <c r="Y33" s="1810"/>
      <c r="Z33" s="1810"/>
      <c r="AA33" s="1811"/>
      <c r="AB33" s="1812"/>
      <c r="AC33" s="1813"/>
      <c r="AD33" s="1813"/>
      <c r="AE33" s="1814"/>
      <c r="AF33" s="1785"/>
      <c r="AG33" s="1785"/>
      <c r="AH33" s="1785"/>
      <c r="AI33" s="1788"/>
    </row>
    <row r="34" spans="1:35" ht="21" customHeight="1" x14ac:dyDescent="0.15">
      <c r="A34" s="1851"/>
      <c r="B34" s="1852"/>
      <c r="C34" s="1833"/>
      <c r="D34" s="1834"/>
      <c r="E34" s="1834"/>
      <c r="F34" s="1834"/>
      <c r="G34" s="1834"/>
      <c r="H34" s="1834"/>
      <c r="I34" s="1835"/>
      <c r="J34" s="1842"/>
      <c r="K34" s="1843"/>
      <c r="L34" s="1843"/>
      <c r="M34" s="1843"/>
      <c r="N34" s="1843"/>
      <c r="O34" s="1843"/>
      <c r="P34" s="1844"/>
      <c r="Q34" s="1798">
        <v>12</v>
      </c>
      <c r="R34" s="1798"/>
      <c r="S34" s="1809"/>
      <c r="T34" s="1810"/>
      <c r="U34" s="1810"/>
      <c r="V34" s="1810"/>
      <c r="W34" s="1810"/>
      <c r="X34" s="1810"/>
      <c r="Y34" s="1810"/>
      <c r="Z34" s="1810"/>
      <c r="AA34" s="1811"/>
      <c r="AB34" s="1812"/>
      <c r="AC34" s="1813"/>
      <c r="AD34" s="1813"/>
      <c r="AE34" s="1814"/>
      <c r="AF34" s="1785"/>
      <c r="AG34" s="1785"/>
      <c r="AH34" s="1785"/>
      <c r="AI34" s="1788"/>
    </row>
    <row r="35" spans="1:35" ht="21" customHeight="1" x14ac:dyDescent="0.15">
      <c r="A35" s="1851"/>
      <c r="B35" s="1852"/>
      <c r="C35" s="1833"/>
      <c r="D35" s="1834"/>
      <c r="E35" s="1834"/>
      <c r="F35" s="1834"/>
      <c r="G35" s="1834"/>
      <c r="H35" s="1834"/>
      <c r="I35" s="1835"/>
      <c r="J35" s="1842"/>
      <c r="K35" s="1843"/>
      <c r="L35" s="1843"/>
      <c r="M35" s="1843"/>
      <c r="N35" s="1843"/>
      <c r="O35" s="1843"/>
      <c r="P35" s="1844"/>
      <c r="Q35" s="1798">
        <v>13</v>
      </c>
      <c r="R35" s="1798"/>
      <c r="S35" s="1809"/>
      <c r="T35" s="1810"/>
      <c r="U35" s="1810"/>
      <c r="V35" s="1810"/>
      <c r="W35" s="1810"/>
      <c r="X35" s="1810"/>
      <c r="Y35" s="1810"/>
      <c r="Z35" s="1810"/>
      <c r="AA35" s="1811"/>
      <c r="AB35" s="1812"/>
      <c r="AC35" s="1813"/>
      <c r="AD35" s="1813"/>
      <c r="AE35" s="1814"/>
      <c r="AF35" s="1785"/>
      <c r="AG35" s="1785"/>
      <c r="AH35" s="1785"/>
      <c r="AI35" s="1788"/>
    </row>
    <row r="36" spans="1:35" ht="21" customHeight="1" x14ac:dyDescent="0.15">
      <c r="A36" s="1851"/>
      <c r="B36" s="1852"/>
      <c r="C36" s="1836"/>
      <c r="D36" s="1837"/>
      <c r="E36" s="1837"/>
      <c r="F36" s="1837"/>
      <c r="G36" s="1837"/>
      <c r="H36" s="1837"/>
      <c r="I36" s="1838"/>
      <c r="J36" s="1845"/>
      <c r="K36" s="1846"/>
      <c r="L36" s="1846"/>
      <c r="M36" s="1846"/>
      <c r="N36" s="1846"/>
      <c r="O36" s="1846"/>
      <c r="P36" s="1847"/>
      <c r="Q36" s="1798">
        <v>14</v>
      </c>
      <c r="R36" s="1798"/>
      <c r="S36" s="1809"/>
      <c r="T36" s="1810"/>
      <c r="U36" s="1810"/>
      <c r="V36" s="1810"/>
      <c r="W36" s="1810"/>
      <c r="X36" s="1810"/>
      <c r="Y36" s="1810"/>
      <c r="Z36" s="1810"/>
      <c r="AA36" s="1811"/>
      <c r="AB36" s="1812"/>
      <c r="AC36" s="1813"/>
      <c r="AD36" s="1813"/>
      <c r="AE36" s="1814"/>
      <c r="AF36" s="1785"/>
      <c r="AG36" s="1785"/>
      <c r="AH36" s="1785"/>
      <c r="AI36" s="1788"/>
    </row>
    <row r="37" spans="1:35" ht="21" customHeight="1" thickBot="1" x14ac:dyDescent="0.2">
      <c r="A37" s="1795"/>
      <c r="B37" s="1796"/>
      <c r="C37" s="1822" t="s">
        <v>75</v>
      </c>
      <c r="D37" s="1822"/>
      <c r="E37" s="1822"/>
      <c r="F37" s="1822"/>
      <c r="G37" s="1822"/>
      <c r="H37" s="1822"/>
      <c r="I37" s="1822"/>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822"/>
      <c r="AG37" s="1822"/>
      <c r="AH37" s="1822"/>
      <c r="AI37" s="1823"/>
    </row>
    <row r="38" spans="1:35" ht="21" customHeight="1" x14ac:dyDescent="0.15">
      <c r="A38" s="1848" t="s">
        <v>82</v>
      </c>
      <c r="B38" s="1848"/>
      <c r="C38" s="1848"/>
      <c r="D38" s="1848"/>
      <c r="E38" s="1848"/>
      <c r="F38" s="1848"/>
      <c r="G38" s="1848"/>
      <c r="H38" s="1848"/>
      <c r="I38" s="1848"/>
      <c r="J38" s="1848"/>
      <c r="K38" s="1848"/>
      <c r="L38" s="1848"/>
      <c r="M38" s="1848"/>
      <c r="N38" s="1848"/>
      <c r="O38" s="1848"/>
      <c r="P38" s="1848"/>
      <c r="Q38" s="1848"/>
      <c r="R38" s="1848"/>
      <c r="S38" s="1848"/>
      <c r="T38" s="1848"/>
      <c r="U38" s="1848"/>
      <c r="V38" s="1848"/>
      <c r="W38" s="1848"/>
      <c r="X38" s="1848"/>
      <c r="Y38" s="1848"/>
      <c r="Z38" s="1848"/>
      <c r="AA38" s="1848"/>
      <c r="AB38" s="1848"/>
      <c r="AC38" s="1848"/>
      <c r="AD38" s="1848"/>
      <c r="AE38" s="1848"/>
      <c r="AF38" s="1848"/>
      <c r="AG38" s="1848"/>
      <c r="AH38" s="1848"/>
      <c r="AI38" s="1848"/>
    </row>
    <row r="39" spans="1:35" ht="21" customHeight="1" x14ac:dyDescent="0.15">
      <c r="A39" s="1848"/>
      <c r="B39" s="1848"/>
      <c r="C39" s="1848"/>
      <c r="D39" s="1848"/>
      <c r="E39" s="1848"/>
      <c r="F39" s="1848"/>
      <c r="G39" s="1848"/>
      <c r="H39" s="1848"/>
      <c r="I39" s="1848"/>
      <c r="J39" s="1848"/>
      <c r="K39" s="1848"/>
      <c r="L39" s="1848"/>
      <c r="M39" s="1848"/>
      <c r="N39" s="1848"/>
      <c r="O39" s="1848"/>
      <c r="P39" s="1848"/>
      <c r="Q39" s="1848"/>
      <c r="R39" s="1848"/>
      <c r="S39" s="1848"/>
      <c r="T39" s="1848"/>
      <c r="U39" s="1848"/>
      <c r="V39" s="1848"/>
      <c r="W39" s="1848"/>
      <c r="X39" s="1848"/>
      <c r="Y39" s="1848"/>
      <c r="Z39" s="1848"/>
      <c r="AA39" s="1848"/>
      <c r="AB39" s="1848"/>
      <c r="AC39" s="1848"/>
      <c r="AD39" s="1848"/>
      <c r="AE39" s="1848"/>
      <c r="AF39" s="1848"/>
      <c r="AG39" s="1848"/>
      <c r="AH39" s="1848"/>
      <c r="AI39" s="1848"/>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9"/>
  <printOptions horizontalCentered="1"/>
  <pageMargins left="0.39370078740157483" right="0.39370078740157483" top="0.19685039370078741" bottom="0.19685039370078741" header="0.51181102362204722" footer="0.51181102362204722"/>
  <pageSetup paperSize="9" orientation="portrait" horizontalDpi="4294967293"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3" tint="0.59999389629810485"/>
    <pageSetUpPr fitToPage="1"/>
  </sheetPr>
  <dimension ref="A1:AI39"/>
  <sheetViews>
    <sheetView showGridLines="0" view="pageBreakPreview" zoomScaleNormal="100" zoomScaleSheetLayoutView="100" workbookViewId="0">
      <selection activeCell="A2" sqref="A2:AI2"/>
    </sheetView>
  </sheetViews>
  <sheetFormatPr defaultColWidth="9" defaultRowHeight="13.5" x14ac:dyDescent="0.15"/>
  <cols>
    <col min="1" max="64" width="2.625" style="4" customWidth="1"/>
    <col min="65" max="16384" width="9" style="4"/>
  </cols>
  <sheetData>
    <row r="1" spans="1:35" s="3" customFormat="1" ht="21" customHeight="1" x14ac:dyDescent="0.15"/>
    <row r="2" spans="1:35" s="3" customFormat="1" ht="21" customHeight="1" x14ac:dyDescent="0.15">
      <c r="A2" s="1775" t="s">
        <v>15</v>
      </c>
      <c r="B2" s="1775"/>
      <c r="C2" s="1775"/>
      <c r="D2" s="1775"/>
      <c r="E2" s="1775"/>
      <c r="F2" s="1775"/>
      <c r="G2" s="1775"/>
      <c r="H2" s="1775"/>
      <c r="I2" s="1775"/>
      <c r="J2" s="1775"/>
      <c r="K2" s="1775"/>
      <c r="L2" s="1775"/>
      <c r="M2" s="1775"/>
      <c r="N2" s="1775"/>
      <c r="O2" s="1775"/>
      <c r="P2" s="1775"/>
      <c r="Q2" s="1775"/>
      <c r="R2" s="1775"/>
      <c r="S2" s="1775"/>
      <c r="T2" s="1775"/>
      <c r="U2" s="1775"/>
      <c r="V2" s="1775"/>
      <c r="W2" s="1775"/>
      <c r="X2" s="1775"/>
      <c r="Y2" s="1775"/>
      <c r="Z2" s="1775"/>
      <c r="AA2" s="1775"/>
      <c r="AB2" s="1775"/>
      <c r="AC2" s="1775"/>
      <c r="AD2" s="1775"/>
      <c r="AE2" s="1775"/>
      <c r="AF2" s="1775"/>
      <c r="AG2" s="1775"/>
      <c r="AH2" s="1775"/>
      <c r="AI2" s="1775"/>
    </row>
    <row r="3" spans="1:35" ht="21" customHeight="1" thickBot="1" x14ac:dyDescent="0.2"/>
    <row r="4" spans="1:35" ht="21" customHeight="1" x14ac:dyDescent="0.15">
      <c r="A4" s="1776" t="s">
        <v>67</v>
      </c>
      <c r="B4" s="1777"/>
      <c r="C4" s="1777"/>
      <c r="D4" s="1777"/>
      <c r="E4" s="1777"/>
      <c r="F4" s="1777"/>
      <c r="G4" s="1777"/>
      <c r="H4" s="1777"/>
      <c r="I4" s="1777"/>
      <c r="J4" s="1777"/>
      <c r="K4" s="1777"/>
      <c r="L4" s="1887" t="s">
        <v>83</v>
      </c>
      <c r="M4" s="1887"/>
      <c r="N4" s="1887"/>
      <c r="O4" s="1887"/>
      <c r="P4" s="1887"/>
      <c r="Q4" s="1887"/>
      <c r="R4" s="1887"/>
      <c r="S4" s="1887"/>
      <c r="T4" s="1887"/>
      <c r="U4" s="1887"/>
      <c r="V4" s="1887"/>
      <c r="W4" s="1887"/>
      <c r="X4" s="1887"/>
      <c r="Y4" s="1887"/>
      <c r="Z4" s="1887"/>
      <c r="AA4" s="1887"/>
      <c r="AB4" s="1887"/>
      <c r="AC4" s="1887"/>
      <c r="AD4" s="1887"/>
      <c r="AE4" s="1887"/>
      <c r="AF4" s="1887"/>
      <c r="AG4" s="1887"/>
      <c r="AH4" s="1887"/>
      <c r="AI4" s="1888"/>
    </row>
    <row r="5" spans="1:35" ht="21" customHeight="1" x14ac:dyDescent="0.15">
      <c r="A5" s="1780" t="s">
        <v>68</v>
      </c>
      <c r="B5" s="1781"/>
      <c r="C5" s="1781"/>
      <c r="D5" s="1781"/>
      <c r="E5" s="1781"/>
      <c r="F5" s="1781"/>
      <c r="G5" s="1781"/>
      <c r="H5" s="1781"/>
      <c r="I5" s="1781"/>
      <c r="J5" s="1781"/>
      <c r="K5" s="1781"/>
      <c r="L5" s="1889" t="s">
        <v>84</v>
      </c>
      <c r="M5" s="1889"/>
      <c r="N5" s="1889"/>
      <c r="O5" s="1889"/>
      <c r="P5" s="1889"/>
      <c r="Q5" s="1889"/>
      <c r="R5" s="1889"/>
      <c r="S5" s="1889"/>
      <c r="T5" s="1889"/>
      <c r="U5" s="1889"/>
      <c r="V5" s="1889"/>
      <c r="W5" s="1889"/>
      <c r="X5" s="1889"/>
      <c r="Y5" s="1889"/>
      <c r="Z5" s="1889"/>
      <c r="AA5" s="1889"/>
      <c r="AB5" s="1889"/>
      <c r="AC5" s="1889"/>
      <c r="AD5" s="1889"/>
      <c r="AE5" s="1889"/>
      <c r="AF5" s="1889"/>
      <c r="AG5" s="1889"/>
      <c r="AH5" s="1889"/>
      <c r="AI5" s="1890"/>
    </row>
    <row r="6" spans="1:35" ht="21" customHeight="1" x14ac:dyDescent="0.15">
      <c r="A6" s="1784" t="s">
        <v>17</v>
      </c>
      <c r="B6" s="1785"/>
      <c r="C6" s="1785"/>
      <c r="D6" s="1785"/>
      <c r="E6" s="1785"/>
      <c r="F6" s="1781" t="s">
        <v>18</v>
      </c>
      <c r="G6" s="1781"/>
      <c r="H6" s="1781"/>
      <c r="I6" s="1781"/>
      <c r="J6" s="1781"/>
      <c r="K6" s="1781"/>
      <c r="L6" s="1891" t="s">
        <v>85</v>
      </c>
      <c r="M6" s="1891"/>
      <c r="N6" s="1891"/>
      <c r="O6" s="1891"/>
      <c r="P6" s="1891"/>
      <c r="Q6" s="1891"/>
      <c r="R6" s="1891"/>
      <c r="S6" s="1891"/>
      <c r="T6" s="1891"/>
      <c r="U6" s="1891"/>
      <c r="V6" s="1785" t="s">
        <v>69</v>
      </c>
      <c r="W6" s="1785"/>
      <c r="X6" s="1785"/>
      <c r="Y6" s="1785"/>
      <c r="Z6" s="1785"/>
      <c r="AA6" s="1891" t="s">
        <v>86</v>
      </c>
      <c r="AB6" s="1891"/>
      <c r="AC6" s="1891"/>
      <c r="AD6" s="1891"/>
      <c r="AE6" s="1891"/>
      <c r="AF6" s="1891"/>
      <c r="AG6" s="1891"/>
      <c r="AH6" s="1891"/>
      <c r="AI6" s="1892"/>
    </row>
    <row r="7" spans="1:35" ht="21" customHeight="1" thickBot="1" x14ac:dyDescent="0.2">
      <c r="A7" s="1786"/>
      <c r="B7" s="1787"/>
      <c r="C7" s="1787"/>
      <c r="D7" s="1787"/>
      <c r="E7" s="1787"/>
      <c r="F7" s="1790" t="s">
        <v>25</v>
      </c>
      <c r="G7" s="1790"/>
      <c r="H7" s="1790"/>
      <c r="I7" s="1790"/>
      <c r="J7" s="1790"/>
      <c r="K7" s="1790"/>
      <c r="L7" s="1893" t="s">
        <v>87</v>
      </c>
      <c r="M7" s="1893"/>
      <c r="N7" s="1893"/>
      <c r="O7" s="1893"/>
      <c r="P7" s="1893"/>
      <c r="Q7" s="1893"/>
      <c r="R7" s="1893"/>
      <c r="S7" s="1893"/>
      <c r="T7" s="1893"/>
      <c r="U7" s="1893"/>
      <c r="V7" s="1787"/>
      <c r="W7" s="1787"/>
      <c r="X7" s="1787"/>
      <c r="Y7" s="1787"/>
      <c r="Z7" s="1787"/>
      <c r="AA7" s="1893"/>
      <c r="AB7" s="1893"/>
      <c r="AC7" s="1893"/>
      <c r="AD7" s="1893"/>
      <c r="AE7" s="1893"/>
      <c r="AF7" s="1893"/>
      <c r="AG7" s="1893"/>
      <c r="AH7" s="1893"/>
      <c r="AI7" s="1894"/>
    </row>
    <row r="8" spans="1:35" ht="21" customHeight="1" thickTop="1" x14ac:dyDescent="0.15">
      <c r="A8" s="1791" t="s">
        <v>70</v>
      </c>
      <c r="B8" s="1792"/>
      <c r="C8" s="1797" t="s">
        <v>71</v>
      </c>
      <c r="D8" s="1797"/>
      <c r="E8" s="1797"/>
      <c r="F8" s="1797"/>
      <c r="G8" s="1797"/>
      <c r="H8" s="1797"/>
      <c r="I8" s="1797"/>
      <c r="J8" s="1797"/>
      <c r="K8" s="1797"/>
      <c r="L8" s="1799" t="s">
        <v>72</v>
      </c>
      <c r="M8" s="1800"/>
      <c r="N8" s="1800"/>
      <c r="O8" s="1800"/>
      <c r="P8" s="1800"/>
      <c r="Q8" s="1800"/>
      <c r="R8" s="1800"/>
      <c r="S8" s="1800"/>
      <c r="T8" s="1800"/>
      <c r="U8" s="1800"/>
      <c r="V8" s="1800"/>
      <c r="W8" s="1800"/>
      <c r="X8" s="1800"/>
      <c r="Y8" s="1800"/>
      <c r="Z8" s="1800"/>
      <c r="AA8" s="1801"/>
      <c r="AB8" s="1808" t="s">
        <v>73</v>
      </c>
      <c r="AC8" s="1808"/>
      <c r="AD8" s="1808"/>
      <c r="AE8" s="1808"/>
      <c r="AF8" s="1815" t="s">
        <v>74</v>
      </c>
      <c r="AG8" s="1815"/>
      <c r="AH8" s="1815"/>
      <c r="AI8" s="1816"/>
    </row>
    <row r="9" spans="1:35" ht="21" customHeight="1" x14ac:dyDescent="0.15">
      <c r="A9" s="1793"/>
      <c r="B9" s="1794"/>
      <c r="C9" s="1798"/>
      <c r="D9" s="1798"/>
      <c r="E9" s="1798"/>
      <c r="F9" s="1798"/>
      <c r="G9" s="1798"/>
      <c r="H9" s="1798"/>
      <c r="I9" s="1798"/>
      <c r="J9" s="1798"/>
      <c r="K9" s="1798"/>
      <c r="L9" s="1802"/>
      <c r="M9" s="1803"/>
      <c r="N9" s="1803"/>
      <c r="O9" s="1803"/>
      <c r="P9" s="1803"/>
      <c r="Q9" s="1803"/>
      <c r="R9" s="1803"/>
      <c r="S9" s="1803"/>
      <c r="T9" s="1803"/>
      <c r="U9" s="1803"/>
      <c r="V9" s="1803"/>
      <c r="W9" s="1803"/>
      <c r="X9" s="1803"/>
      <c r="Y9" s="1803"/>
      <c r="Z9" s="1803"/>
      <c r="AA9" s="1804"/>
      <c r="AB9" s="1785"/>
      <c r="AC9" s="1785"/>
      <c r="AD9" s="1785"/>
      <c r="AE9" s="1785"/>
      <c r="AF9" s="1817"/>
      <c r="AG9" s="1817"/>
      <c r="AH9" s="1817"/>
      <c r="AI9" s="1818"/>
    </row>
    <row r="10" spans="1:35" ht="21" customHeight="1" x14ac:dyDescent="0.15">
      <c r="A10" s="1793"/>
      <c r="B10" s="1794"/>
      <c r="C10" s="1798"/>
      <c r="D10" s="1798"/>
      <c r="E10" s="1798"/>
      <c r="F10" s="1798"/>
      <c r="G10" s="1798"/>
      <c r="H10" s="1798"/>
      <c r="I10" s="1798"/>
      <c r="J10" s="1798"/>
      <c r="K10" s="1798"/>
      <c r="L10" s="1805"/>
      <c r="M10" s="1806"/>
      <c r="N10" s="1806"/>
      <c r="O10" s="1806"/>
      <c r="P10" s="1806"/>
      <c r="Q10" s="1806"/>
      <c r="R10" s="1806"/>
      <c r="S10" s="1806"/>
      <c r="T10" s="1806"/>
      <c r="U10" s="1806"/>
      <c r="V10" s="1806"/>
      <c r="W10" s="1806"/>
      <c r="X10" s="1806"/>
      <c r="Y10" s="1806"/>
      <c r="Z10" s="1806"/>
      <c r="AA10" s="1807"/>
      <c r="AB10" s="1785"/>
      <c r="AC10" s="1785"/>
      <c r="AD10" s="1785"/>
      <c r="AE10" s="1785"/>
      <c r="AF10" s="1817"/>
      <c r="AG10" s="1817"/>
      <c r="AH10" s="1817"/>
      <c r="AI10" s="1818"/>
    </row>
    <row r="11" spans="1:35" ht="21" customHeight="1" x14ac:dyDescent="0.15">
      <c r="A11" s="1793"/>
      <c r="B11" s="1794"/>
      <c r="C11" s="1798">
        <v>1</v>
      </c>
      <c r="D11" s="1798"/>
      <c r="E11" s="1902" t="s">
        <v>83</v>
      </c>
      <c r="F11" s="1903"/>
      <c r="G11" s="1903"/>
      <c r="H11" s="1903"/>
      <c r="I11" s="1903"/>
      <c r="J11" s="1903"/>
      <c r="K11" s="1904"/>
      <c r="L11" s="1896" t="s">
        <v>47</v>
      </c>
      <c r="M11" s="1897"/>
      <c r="N11" s="1897"/>
      <c r="O11" s="1897"/>
      <c r="P11" s="1897"/>
      <c r="Q11" s="1897"/>
      <c r="R11" s="1897"/>
      <c r="S11" s="1897"/>
      <c r="T11" s="1897"/>
      <c r="U11" s="1897"/>
      <c r="V11" s="1897"/>
      <c r="W11" s="1897"/>
      <c r="X11" s="1897"/>
      <c r="Y11" s="1897"/>
      <c r="Z11" s="1897"/>
      <c r="AA11" s="1898"/>
      <c r="AB11" s="1891" t="s">
        <v>88</v>
      </c>
      <c r="AC11" s="1891"/>
      <c r="AD11" s="1891"/>
      <c r="AE11" s="1891"/>
      <c r="AF11" s="1891" t="s">
        <v>89</v>
      </c>
      <c r="AG11" s="1891"/>
      <c r="AH11" s="1891"/>
      <c r="AI11" s="1892"/>
    </row>
    <row r="12" spans="1:35" ht="21" customHeight="1" x14ac:dyDescent="0.15">
      <c r="A12" s="1793"/>
      <c r="B12" s="1794"/>
      <c r="C12" s="1798">
        <v>2</v>
      </c>
      <c r="D12" s="1798"/>
      <c r="E12" s="1895" t="s">
        <v>48</v>
      </c>
      <c r="F12" s="1895"/>
      <c r="G12" s="1895"/>
      <c r="H12" s="1895"/>
      <c r="I12" s="1895"/>
      <c r="J12" s="1895"/>
      <c r="K12" s="1895"/>
      <c r="L12" s="1896" t="s">
        <v>90</v>
      </c>
      <c r="M12" s="1897"/>
      <c r="N12" s="1897"/>
      <c r="O12" s="1897"/>
      <c r="P12" s="1897"/>
      <c r="Q12" s="1897"/>
      <c r="R12" s="1897"/>
      <c r="S12" s="1897"/>
      <c r="T12" s="1897"/>
      <c r="U12" s="1897"/>
      <c r="V12" s="1897"/>
      <c r="W12" s="1897"/>
      <c r="X12" s="1897"/>
      <c r="Y12" s="1897"/>
      <c r="Z12" s="1897"/>
      <c r="AA12" s="1898"/>
      <c r="AB12" s="1891" t="s">
        <v>91</v>
      </c>
      <c r="AC12" s="1891"/>
      <c r="AD12" s="1891"/>
      <c r="AE12" s="1891"/>
      <c r="AF12" s="1891" t="s">
        <v>89</v>
      </c>
      <c r="AG12" s="1891"/>
      <c r="AH12" s="1891"/>
      <c r="AI12" s="1892"/>
    </row>
    <row r="13" spans="1:35" ht="21" customHeight="1" x14ac:dyDescent="0.15">
      <c r="A13" s="1793"/>
      <c r="B13" s="1794"/>
      <c r="C13" s="1798">
        <v>3</v>
      </c>
      <c r="D13" s="1798"/>
      <c r="E13" s="1899" t="s">
        <v>92</v>
      </c>
      <c r="F13" s="1900"/>
      <c r="G13" s="1900"/>
      <c r="H13" s="1900"/>
      <c r="I13" s="1900"/>
      <c r="J13" s="1900"/>
      <c r="K13" s="1901"/>
      <c r="L13" s="1896" t="s">
        <v>93</v>
      </c>
      <c r="M13" s="1897"/>
      <c r="N13" s="1897"/>
      <c r="O13" s="1897"/>
      <c r="P13" s="1897"/>
      <c r="Q13" s="1897"/>
      <c r="R13" s="1897"/>
      <c r="S13" s="1897"/>
      <c r="T13" s="1897"/>
      <c r="U13" s="1897"/>
      <c r="V13" s="1897"/>
      <c r="W13" s="1897"/>
      <c r="X13" s="1897"/>
      <c r="Y13" s="1897"/>
      <c r="Z13" s="1897"/>
      <c r="AA13" s="1898"/>
      <c r="AB13" s="1891" t="s">
        <v>94</v>
      </c>
      <c r="AC13" s="1891"/>
      <c r="AD13" s="1891"/>
      <c r="AE13" s="1891"/>
      <c r="AF13" s="1891" t="s">
        <v>89</v>
      </c>
      <c r="AG13" s="1891"/>
      <c r="AH13" s="1891"/>
      <c r="AI13" s="1892"/>
    </row>
    <row r="14" spans="1:35" ht="21" customHeight="1" x14ac:dyDescent="0.15">
      <c r="A14" s="1793"/>
      <c r="B14" s="1794"/>
      <c r="C14" s="1798">
        <v>4</v>
      </c>
      <c r="D14" s="1798"/>
      <c r="E14" s="1798"/>
      <c r="F14" s="1798"/>
      <c r="G14" s="1798"/>
      <c r="H14" s="1798"/>
      <c r="I14" s="1798"/>
      <c r="J14" s="1798"/>
      <c r="K14" s="1798"/>
      <c r="L14" s="1812"/>
      <c r="M14" s="1813"/>
      <c r="N14" s="1813"/>
      <c r="O14" s="1813"/>
      <c r="P14" s="1813"/>
      <c r="Q14" s="1813"/>
      <c r="R14" s="1813"/>
      <c r="S14" s="1813"/>
      <c r="T14" s="1813"/>
      <c r="U14" s="1813"/>
      <c r="V14" s="1813"/>
      <c r="W14" s="1813"/>
      <c r="X14" s="1813"/>
      <c r="Y14" s="1813"/>
      <c r="Z14" s="1813"/>
      <c r="AA14" s="1814"/>
      <c r="AB14" s="1785"/>
      <c r="AC14" s="1785"/>
      <c r="AD14" s="1785"/>
      <c r="AE14" s="1785"/>
      <c r="AF14" s="1785"/>
      <c r="AG14" s="1785"/>
      <c r="AH14" s="1785"/>
      <c r="AI14" s="1788"/>
    </row>
    <row r="15" spans="1:35" ht="21" customHeight="1" x14ac:dyDescent="0.15">
      <c r="A15" s="1793"/>
      <c r="B15" s="1794"/>
      <c r="C15" s="1798">
        <v>5</v>
      </c>
      <c r="D15" s="1798"/>
      <c r="E15" s="1798"/>
      <c r="F15" s="1798"/>
      <c r="G15" s="1798"/>
      <c r="H15" s="1798"/>
      <c r="I15" s="1798"/>
      <c r="J15" s="1798"/>
      <c r="K15" s="1798"/>
      <c r="L15" s="1812"/>
      <c r="M15" s="1813"/>
      <c r="N15" s="1813"/>
      <c r="O15" s="1813"/>
      <c r="P15" s="1813"/>
      <c r="Q15" s="1813"/>
      <c r="R15" s="1813"/>
      <c r="S15" s="1813"/>
      <c r="T15" s="1813"/>
      <c r="U15" s="1813"/>
      <c r="V15" s="1813"/>
      <c r="W15" s="1813"/>
      <c r="X15" s="1813"/>
      <c r="Y15" s="1813"/>
      <c r="Z15" s="1813"/>
      <c r="AA15" s="1814"/>
      <c r="AB15" s="1785"/>
      <c r="AC15" s="1785"/>
      <c r="AD15" s="1785"/>
      <c r="AE15" s="1785"/>
      <c r="AF15" s="1785"/>
      <c r="AG15" s="1785"/>
      <c r="AH15" s="1785"/>
      <c r="AI15" s="1788"/>
    </row>
    <row r="16" spans="1:35" ht="21" customHeight="1" x14ac:dyDescent="0.15">
      <c r="A16" s="1793"/>
      <c r="B16" s="1794"/>
      <c r="C16" s="1798">
        <v>6</v>
      </c>
      <c r="D16" s="1798"/>
      <c r="E16" s="1798"/>
      <c r="F16" s="1798"/>
      <c r="G16" s="1798"/>
      <c r="H16" s="1798"/>
      <c r="I16" s="1798"/>
      <c r="J16" s="1798"/>
      <c r="K16" s="1798"/>
      <c r="L16" s="1812"/>
      <c r="M16" s="1813"/>
      <c r="N16" s="1813"/>
      <c r="O16" s="1813"/>
      <c r="P16" s="1813"/>
      <c r="Q16" s="1813"/>
      <c r="R16" s="1813"/>
      <c r="S16" s="1813"/>
      <c r="T16" s="1813"/>
      <c r="U16" s="1813"/>
      <c r="V16" s="1813"/>
      <c r="W16" s="1813"/>
      <c r="X16" s="1813"/>
      <c r="Y16" s="1813"/>
      <c r="Z16" s="1813"/>
      <c r="AA16" s="1814"/>
      <c r="AB16" s="1785"/>
      <c r="AC16" s="1785"/>
      <c r="AD16" s="1785"/>
      <c r="AE16" s="1785"/>
      <c r="AF16" s="1785"/>
      <c r="AG16" s="1785"/>
      <c r="AH16" s="1785"/>
      <c r="AI16" s="1788"/>
    </row>
    <row r="17" spans="1:35" ht="21" customHeight="1" x14ac:dyDescent="0.15">
      <c r="A17" s="1793"/>
      <c r="B17" s="1794"/>
      <c r="C17" s="1798">
        <v>7</v>
      </c>
      <c r="D17" s="1798"/>
      <c r="E17" s="1798"/>
      <c r="F17" s="1798"/>
      <c r="G17" s="1798"/>
      <c r="H17" s="1798"/>
      <c r="I17" s="1798"/>
      <c r="J17" s="1798"/>
      <c r="K17" s="1798"/>
      <c r="L17" s="1812"/>
      <c r="M17" s="1813"/>
      <c r="N17" s="1813"/>
      <c r="O17" s="1813"/>
      <c r="P17" s="1813"/>
      <c r="Q17" s="1813"/>
      <c r="R17" s="1813"/>
      <c r="S17" s="1813"/>
      <c r="T17" s="1813"/>
      <c r="U17" s="1813"/>
      <c r="V17" s="1813"/>
      <c r="W17" s="1813"/>
      <c r="X17" s="1813"/>
      <c r="Y17" s="1813"/>
      <c r="Z17" s="1813"/>
      <c r="AA17" s="1814"/>
      <c r="AB17" s="1785"/>
      <c r="AC17" s="1785"/>
      <c r="AD17" s="1785"/>
      <c r="AE17" s="1785"/>
      <c r="AF17" s="1785"/>
      <c r="AG17" s="1785"/>
      <c r="AH17" s="1785"/>
      <c r="AI17" s="1788"/>
    </row>
    <row r="18" spans="1:35" ht="21" customHeight="1" x14ac:dyDescent="0.15">
      <c r="A18" s="1793"/>
      <c r="B18" s="1794"/>
      <c r="C18" s="1798">
        <v>8</v>
      </c>
      <c r="D18" s="1798"/>
      <c r="E18" s="1798"/>
      <c r="F18" s="1798"/>
      <c r="G18" s="1798"/>
      <c r="H18" s="1798"/>
      <c r="I18" s="1798"/>
      <c r="J18" s="1798"/>
      <c r="K18" s="1798"/>
      <c r="L18" s="1812"/>
      <c r="M18" s="1813"/>
      <c r="N18" s="1813"/>
      <c r="O18" s="1813"/>
      <c r="P18" s="1813"/>
      <c r="Q18" s="1813"/>
      <c r="R18" s="1813"/>
      <c r="S18" s="1813"/>
      <c r="T18" s="1813"/>
      <c r="U18" s="1813"/>
      <c r="V18" s="1813"/>
      <c r="W18" s="1813"/>
      <c r="X18" s="1813"/>
      <c r="Y18" s="1813"/>
      <c r="Z18" s="1813"/>
      <c r="AA18" s="1814"/>
      <c r="AB18" s="1785"/>
      <c r="AC18" s="1785"/>
      <c r="AD18" s="1785"/>
      <c r="AE18" s="1785"/>
      <c r="AF18" s="1785"/>
      <c r="AG18" s="1785"/>
      <c r="AH18" s="1785"/>
      <c r="AI18" s="1788"/>
    </row>
    <row r="19" spans="1:35" ht="21" customHeight="1" thickBot="1" x14ac:dyDescent="0.2">
      <c r="A19" s="1795"/>
      <c r="B19" s="1796"/>
      <c r="C19" s="1819" t="s">
        <v>75</v>
      </c>
      <c r="D19" s="1820"/>
      <c r="E19" s="1820"/>
      <c r="F19" s="1820"/>
      <c r="G19" s="1820"/>
      <c r="H19" s="1820"/>
      <c r="I19" s="1820"/>
      <c r="J19" s="1820"/>
      <c r="K19" s="1820"/>
      <c r="L19" s="1820"/>
      <c r="M19" s="1820"/>
      <c r="N19" s="1820"/>
      <c r="O19" s="1820"/>
      <c r="P19" s="1820"/>
      <c r="Q19" s="1820"/>
      <c r="R19" s="1820"/>
      <c r="S19" s="1820"/>
      <c r="T19" s="1820"/>
      <c r="U19" s="1820"/>
      <c r="V19" s="1820"/>
      <c r="W19" s="1820"/>
      <c r="X19" s="1820"/>
      <c r="Y19" s="1820"/>
      <c r="Z19" s="1820"/>
      <c r="AA19" s="1821"/>
      <c r="AB19" s="1905" t="s">
        <v>95</v>
      </c>
      <c r="AC19" s="1905"/>
      <c r="AD19" s="1905"/>
      <c r="AE19" s="1905"/>
      <c r="AF19" s="1822"/>
      <c r="AG19" s="1822"/>
      <c r="AH19" s="1822"/>
      <c r="AI19" s="1823"/>
    </row>
    <row r="20" spans="1:35" ht="21" customHeight="1" x14ac:dyDescent="0.15">
      <c r="A20" s="1849" t="s">
        <v>76</v>
      </c>
      <c r="B20" s="1850"/>
      <c r="C20" s="1853" t="s">
        <v>77</v>
      </c>
      <c r="D20" s="1854"/>
      <c r="E20" s="1854"/>
      <c r="F20" s="1854"/>
      <c r="G20" s="1854"/>
      <c r="H20" s="1854"/>
      <c r="I20" s="1855"/>
      <c r="J20" s="1862" t="s">
        <v>78</v>
      </c>
      <c r="K20" s="1863"/>
      <c r="L20" s="1863"/>
      <c r="M20" s="1863"/>
      <c r="N20" s="1863"/>
      <c r="O20" s="1863"/>
      <c r="P20" s="1863"/>
      <c r="Q20" s="1853" t="s">
        <v>79</v>
      </c>
      <c r="R20" s="1868"/>
      <c r="S20" s="1868"/>
      <c r="T20" s="1868"/>
      <c r="U20" s="1868"/>
      <c r="V20" s="1868"/>
      <c r="W20" s="1868"/>
      <c r="X20" s="1868"/>
      <c r="Y20" s="1868"/>
      <c r="Z20" s="1868"/>
      <c r="AA20" s="1869"/>
      <c r="AB20" s="1876" t="s">
        <v>80</v>
      </c>
      <c r="AC20" s="1877"/>
      <c r="AD20" s="1877"/>
      <c r="AE20" s="1878"/>
      <c r="AF20" s="1885" t="s">
        <v>81</v>
      </c>
      <c r="AG20" s="1885"/>
      <c r="AH20" s="1885"/>
      <c r="AI20" s="1886"/>
    </row>
    <row r="21" spans="1:35" ht="21" customHeight="1" x14ac:dyDescent="0.15">
      <c r="A21" s="1793"/>
      <c r="B21" s="1794"/>
      <c r="C21" s="1856"/>
      <c r="D21" s="1857"/>
      <c r="E21" s="1857"/>
      <c r="F21" s="1857"/>
      <c r="G21" s="1857"/>
      <c r="H21" s="1857"/>
      <c r="I21" s="1858"/>
      <c r="J21" s="1864"/>
      <c r="K21" s="1865"/>
      <c r="L21" s="1865"/>
      <c r="M21" s="1865"/>
      <c r="N21" s="1865"/>
      <c r="O21" s="1865"/>
      <c r="P21" s="1865"/>
      <c r="Q21" s="1870"/>
      <c r="R21" s="1871"/>
      <c r="S21" s="1871"/>
      <c r="T21" s="1871"/>
      <c r="U21" s="1871"/>
      <c r="V21" s="1871"/>
      <c r="W21" s="1871"/>
      <c r="X21" s="1871"/>
      <c r="Y21" s="1871"/>
      <c r="Z21" s="1871"/>
      <c r="AA21" s="1872"/>
      <c r="AB21" s="1879"/>
      <c r="AC21" s="1880"/>
      <c r="AD21" s="1880"/>
      <c r="AE21" s="1881"/>
      <c r="AF21" s="1817"/>
      <c r="AG21" s="1817"/>
      <c r="AH21" s="1817"/>
      <c r="AI21" s="1818"/>
    </row>
    <row r="22" spans="1:35" ht="21" customHeight="1" x14ac:dyDescent="0.15">
      <c r="A22" s="1793"/>
      <c r="B22" s="1794"/>
      <c r="C22" s="1859"/>
      <c r="D22" s="1860"/>
      <c r="E22" s="1860"/>
      <c r="F22" s="1860"/>
      <c r="G22" s="1860"/>
      <c r="H22" s="1860"/>
      <c r="I22" s="1861"/>
      <c r="J22" s="1866"/>
      <c r="K22" s="1867"/>
      <c r="L22" s="1867"/>
      <c r="M22" s="1867"/>
      <c r="N22" s="1867"/>
      <c r="O22" s="1867"/>
      <c r="P22" s="1867"/>
      <c r="Q22" s="1873"/>
      <c r="R22" s="1874"/>
      <c r="S22" s="1874"/>
      <c r="T22" s="1874"/>
      <c r="U22" s="1874"/>
      <c r="V22" s="1874"/>
      <c r="W22" s="1874"/>
      <c r="X22" s="1874"/>
      <c r="Y22" s="1874"/>
      <c r="Z22" s="1874"/>
      <c r="AA22" s="1875"/>
      <c r="AB22" s="1882"/>
      <c r="AC22" s="1883"/>
      <c r="AD22" s="1883"/>
      <c r="AE22" s="1884"/>
      <c r="AF22" s="1817"/>
      <c r="AG22" s="1817"/>
      <c r="AH22" s="1817"/>
      <c r="AI22" s="1818"/>
    </row>
    <row r="23" spans="1:35" ht="21" customHeight="1" x14ac:dyDescent="0.15">
      <c r="A23" s="1793"/>
      <c r="B23" s="1794"/>
      <c r="C23" s="1934" t="s">
        <v>96</v>
      </c>
      <c r="D23" s="1916"/>
      <c r="E23" s="1916"/>
      <c r="F23" s="1916"/>
      <c r="G23" s="1916"/>
      <c r="H23" s="1916"/>
      <c r="I23" s="1917"/>
      <c r="J23" s="1935" t="s">
        <v>97</v>
      </c>
      <c r="K23" s="1936"/>
      <c r="L23" s="1936"/>
      <c r="M23" s="1936"/>
      <c r="N23" s="1936"/>
      <c r="O23" s="1936"/>
      <c r="P23" s="1937"/>
      <c r="Q23" s="1798">
        <v>1</v>
      </c>
      <c r="R23" s="1798"/>
      <c r="S23" s="1896" t="s">
        <v>98</v>
      </c>
      <c r="T23" s="1897"/>
      <c r="U23" s="1897"/>
      <c r="V23" s="1897"/>
      <c r="W23" s="1897"/>
      <c r="X23" s="1897"/>
      <c r="Y23" s="1897"/>
      <c r="Z23" s="1897"/>
      <c r="AA23" s="1898"/>
      <c r="AB23" s="1909">
        <v>3</v>
      </c>
      <c r="AC23" s="1910"/>
      <c r="AD23" s="1910"/>
      <c r="AE23" s="1911"/>
      <c r="AF23" s="1891" t="s">
        <v>89</v>
      </c>
      <c r="AG23" s="1891"/>
      <c r="AH23" s="1891"/>
      <c r="AI23" s="1892"/>
    </row>
    <row r="24" spans="1:35" ht="21" customHeight="1" x14ac:dyDescent="0.15">
      <c r="A24" s="1793"/>
      <c r="B24" s="1794"/>
      <c r="C24" s="1918"/>
      <c r="D24" s="1919"/>
      <c r="E24" s="1919"/>
      <c r="F24" s="1919"/>
      <c r="G24" s="1919"/>
      <c r="H24" s="1919"/>
      <c r="I24" s="1920"/>
      <c r="J24" s="1938"/>
      <c r="K24" s="1939"/>
      <c r="L24" s="1939"/>
      <c r="M24" s="1939"/>
      <c r="N24" s="1939"/>
      <c r="O24" s="1939"/>
      <c r="P24" s="1940"/>
      <c r="Q24" s="1798">
        <v>2</v>
      </c>
      <c r="R24" s="1798"/>
      <c r="S24" s="1896" t="s">
        <v>99</v>
      </c>
      <c r="T24" s="1897"/>
      <c r="U24" s="1897"/>
      <c r="V24" s="1897"/>
      <c r="W24" s="1897"/>
      <c r="X24" s="1897"/>
      <c r="Y24" s="1897"/>
      <c r="Z24" s="1897"/>
      <c r="AA24" s="1898"/>
      <c r="AB24" s="1909">
        <v>2</v>
      </c>
      <c r="AC24" s="1910"/>
      <c r="AD24" s="1910"/>
      <c r="AE24" s="1911"/>
      <c r="AF24" s="1891" t="s">
        <v>89</v>
      </c>
      <c r="AG24" s="1891"/>
      <c r="AH24" s="1891"/>
      <c r="AI24" s="1892"/>
    </row>
    <row r="25" spans="1:35" ht="21" customHeight="1" x14ac:dyDescent="0.15">
      <c r="A25" s="1793"/>
      <c r="B25" s="1794"/>
      <c r="C25" s="1918"/>
      <c r="D25" s="1919"/>
      <c r="E25" s="1919"/>
      <c r="F25" s="1919"/>
      <c r="G25" s="1919"/>
      <c r="H25" s="1919"/>
      <c r="I25" s="1920"/>
      <c r="J25" s="1938"/>
      <c r="K25" s="1939"/>
      <c r="L25" s="1939"/>
      <c r="M25" s="1939"/>
      <c r="N25" s="1939"/>
      <c r="O25" s="1939"/>
      <c r="P25" s="1940"/>
      <c r="Q25" s="1798">
        <v>3</v>
      </c>
      <c r="R25" s="1798"/>
      <c r="S25" s="1896" t="s">
        <v>100</v>
      </c>
      <c r="T25" s="1897"/>
      <c r="U25" s="1897"/>
      <c r="V25" s="1897"/>
      <c r="W25" s="1897"/>
      <c r="X25" s="1897"/>
      <c r="Y25" s="1897"/>
      <c r="Z25" s="1897"/>
      <c r="AA25" s="1898"/>
      <c r="AB25" s="1906">
        <v>4</v>
      </c>
      <c r="AC25" s="1907"/>
      <c r="AD25" s="1907"/>
      <c r="AE25" s="1908"/>
      <c r="AF25" s="1891" t="s">
        <v>89</v>
      </c>
      <c r="AG25" s="1891"/>
      <c r="AH25" s="1891"/>
      <c r="AI25" s="1892"/>
    </row>
    <row r="26" spans="1:35" ht="21" customHeight="1" x14ac:dyDescent="0.15">
      <c r="A26" s="1793"/>
      <c r="B26" s="1794"/>
      <c r="C26" s="1921"/>
      <c r="D26" s="1922"/>
      <c r="E26" s="1922"/>
      <c r="F26" s="1922"/>
      <c r="G26" s="1922"/>
      <c r="H26" s="1922"/>
      <c r="I26" s="1923"/>
      <c r="J26" s="1941"/>
      <c r="K26" s="1942"/>
      <c r="L26" s="1942"/>
      <c r="M26" s="1942"/>
      <c r="N26" s="1942"/>
      <c r="O26" s="1942"/>
      <c r="P26" s="1943"/>
      <c r="Q26" s="1798">
        <v>4</v>
      </c>
      <c r="R26" s="1798"/>
      <c r="S26" s="1896" t="s">
        <v>101</v>
      </c>
      <c r="T26" s="1897"/>
      <c r="U26" s="1897"/>
      <c r="V26" s="1897"/>
      <c r="W26" s="1897"/>
      <c r="X26" s="1897"/>
      <c r="Y26" s="1897"/>
      <c r="Z26" s="1897"/>
      <c r="AA26" s="1898"/>
      <c r="AB26" s="1909">
        <v>2</v>
      </c>
      <c r="AC26" s="1910"/>
      <c r="AD26" s="1910"/>
      <c r="AE26" s="1911"/>
      <c r="AF26" s="1891" t="s">
        <v>89</v>
      </c>
      <c r="AG26" s="1891"/>
      <c r="AH26" s="1891"/>
      <c r="AI26" s="1892"/>
    </row>
    <row r="27" spans="1:35" ht="21" customHeight="1" x14ac:dyDescent="0.15">
      <c r="A27" s="1793"/>
      <c r="B27" s="1794"/>
      <c r="C27" s="1915" t="s">
        <v>102</v>
      </c>
      <c r="D27" s="1916"/>
      <c r="E27" s="1916"/>
      <c r="F27" s="1916"/>
      <c r="G27" s="1916"/>
      <c r="H27" s="1916"/>
      <c r="I27" s="1917"/>
      <c r="J27" s="1924" t="s">
        <v>97</v>
      </c>
      <c r="K27" s="1925"/>
      <c r="L27" s="1925"/>
      <c r="M27" s="1925"/>
      <c r="N27" s="1925"/>
      <c r="O27" s="1925"/>
      <c r="P27" s="1926"/>
      <c r="Q27" s="1798">
        <v>5</v>
      </c>
      <c r="R27" s="1798"/>
      <c r="S27" s="1896" t="s">
        <v>103</v>
      </c>
      <c r="T27" s="1897"/>
      <c r="U27" s="1897"/>
      <c r="V27" s="1897"/>
      <c r="W27" s="1897"/>
      <c r="X27" s="1897"/>
      <c r="Y27" s="1897"/>
      <c r="Z27" s="1897"/>
      <c r="AA27" s="1898"/>
      <c r="AB27" s="1912">
        <v>2</v>
      </c>
      <c r="AC27" s="1913"/>
      <c r="AD27" s="1913"/>
      <c r="AE27" s="1914"/>
      <c r="AF27" s="1891" t="s">
        <v>89</v>
      </c>
      <c r="AG27" s="1891"/>
      <c r="AH27" s="1891"/>
      <c r="AI27" s="1892"/>
    </row>
    <row r="28" spans="1:35" ht="21" customHeight="1" x14ac:dyDescent="0.15">
      <c r="A28" s="1793"/>
      <c r="B28" s="1794"/>
      <c r="C28" s="1918"/>
      <c r="D28" s="1919"/>
      <c r="E28" s="1919"/>
      <c r="F28" s="1919"/>
      <c r="G28" s="1919"/>
      <c r="H28" s="1919"/>
      <c r="I28" s="1920"/>
      <c r="J28" s="1927"/>
      <c r="K28" s="1928"/>
      <c r="L28" s="1928"/>
      <c r="M28" s="1928"/>
      <c r="N28" s="1928"/>
      <c r="O28" s="1928"/>
      <c r="P28" s="1929"/>
      <c r="Q28" s="1798">
        <v>6</v>
      </c>
      <c r="R28" s="1798"/>
      <c r="S28" s="1896" t="s">
        <v>104</v>
      </c>
      <c r="T28" s="1897"/>
      <c r="U28" s="1897"/>
      <c r="V28" s="1897"/>
      <c r="W28" s="1897"/>
      <c r="X28" s="1897"/>
      <c r="Y28" s="1897"/>
      <c r="Z28" s="1897"/>
      <c r="AA28" s="1898"/>
      <c r="AB28" s="1912">
        <v>3</v>
      </c>
      <c r="AC28" s="1913"/>
      <c r="AD28" s="1913"/>
      <c r="AE28" s="1914"/>
      <c r="AF28" s="1891" t="s">
        <v>89</v>
      </c>
      <c r="AG28" s="1891"/>
      <c r="AH28" s="1891"/>
      <c r="AI28" s="1892"/>
    </row>
    <row r="29" spans="1:35" ht="21" customHeight="1" x14ac:dyDescent="0.15">
      <c r="A29" s="1793"/>
      <c r="B29" s="1794"/>
      <c r="C29" s="1918"/>
      <c r="D29" s="1919"/>
      <c r="E29" s="1919"/>
      <c r="F29" s="1919"/>
      <c r="G29" s="1919"/>
      <c r="H29" s="1919"/>
      <c r="I29" s="1920"/>
      <c r="J29" s="1927"/>
      <c r="K29" s="1928"/>
      <c r="L29" s="1928"/>
      <c r="M29" s="1928"/>
      <c r="N29" s="1928"/>
      <c r="O29" s="1928"/>
      <c r="P29" s="1929"/>
      <c r="Q29" s="1798">
        <v>7</v>
      </c>
      <c r="R29" s="1798"/>
      <c r="S29" s="1896" t="s">
        <v>105</v>
      </c>
      <c r="T29" s="1897"/>
      <c r="U29" s="1897"/>
      <c r="V29" s="1897"/>
      <c r="W29" s="1897"/>
      <c r="X29" s="1897"/>
      <c r="Y29" s="1897"/>
      <c r="Z29" s="1897"/>
      <c r="AA29" s="1898"/>
      <c r="AB29" s="1912" t="s">
        <v>106</v>
      </c>
      <c r="AC29" s="1913"/>
      <c r="AD29" s="1913"/>
      <c r="AE29" s="1914"/>
      <c r="AF29" s="1891" t="s">
        <v>89</v>
      </c>
      <c r="AG29" s="1891"/>
      <c r="AH29" s="1891"/>
      <c r="AI29" s="1892"/>
    </row>
    <row r="30" spans="1:35" ht="21" customHeight="1" x14ac:dyDescent="0.15">
      <c r="A30" s="1793"/>
      <c r="B30" s="1794"/>
      <c r="C30" s="1918"/>
      <c r="D30" s="1919"/>
      <c r="E30" s="1919"/>
      <c r="F30" s="1919"/>
      <c r="G30" s="1919"/>
      <c r="H30" s="1919"/>
      <c r="I30" s="1920"/>
      <c r="J30" s="1927"/>
      <c r="K30" s="1928"/>
      <c r="L30" s="1928"/>
      <c r="M30" s="1928"/>
      <c r="N30" s="1928"/>
      <c r="O30" s="1928"/>
      <c r="P30" s="1929"/>
      <c r="Q30" s="1798">
        <v>8</v>
      </c>
      <c r="R30" s="1798"/>
      <c r="S30" s="1896" t="s">
        <v>107</v>
      </c>
      <c r="T30" s="1897"/>
      <c r="U30" s="1897"/>
      <c r="V30" s="1897"/>
      <c r="W30" s="1897"/>
      <c r="X30" s="1897"/>
      <c r="Y30" s="1897"/>
      <c r="Z30" s="1897"/>
      <c r="AA30" s="1898"/>
      <c r="AB30" s="1912">
        <v>4</v>
      </c>
      <c r="AC30" s="1913"/>
      <c r="AD30" s="1913"/>
      <c r="AE30" s="1914"/>
      <c r="AF30" s="1891" t="s">
        <v>89</v>
      </c>
      <c r="AG30" s="1891"/>
      <c r="AH30" s="1891"/>
      <c r="AI30" s="1892"/>
    </row>
    <row r="31" spans="1:35" ht="21" customHeight="1" x14ac:dyDescent="0.15">
      <c r="A31" s="1851"/>
      <c r="B31" s="1852"/>
      <c r="C31" s="1921"/>
      <c r="D31" s="1922"/>
      <c r="E31" s="1922"/>
      <c r="F31" s="1922"/>
      <c r="G31" s="1922"/>
      <c r="H31" s="1922"/>
      <c r="I31" s="1923"/>
      <c r="J31" s="1930"/>
      <c r="K31" s="1931"/>
      <c r="L31" s="1931"/>
      <c r="M31" s="1931"/>
      <c r="N31" s="1931"/>
      <c r="O31" s="1931"/>
      <c r="P31" s="1932"/>
      <c r="Q31" s="1798">
        <v>9</v>
      </c>
      <c r="R31" s="1798"/>
      <c r="S31" s="1896" t="s">
        <v>108</v>
      </c>
      <c r="T31" s="1897"/>
      <c r="U31" s="1897"/>
      <c r="V31" s="1897"/>
      <c r="W31" s="1897"/>
      <c r="X31" s="1897"/>
      <c r="Y31" s="1897"/>
      <c r="Z31" s="1897"/>
      <c r="AA31" s="1898"/>
      <c r="AB31" s="1912">
        <v>1</v>
      </c>
      <c r="AC31" s="1913"/>
      <c r="AD31" s="1913"/>
      <c r="AE31" s="1914"/>
      <c r="AF31" s="1891" t="s">
        <v>89</v>
      </c>
      <c r="AG31" s="1891"/>
      <c r="AH31" s="1891"/>
      <c r="AI31" s="1892"/>
    </row>
    <row r="32" spans="1:35" ht="21" customHeight="1" x14ac:dyDescent="0.15">
      <c r="A32" s="1851"/>
      <c r="B32" s="1852"/>
      <c r="C32" s="1934" t="s">
        <v>109</v>
      </c>
      <c r="D32" s="1916"/>
      <c r="E32" s="1916"/>
      <c r="F32" s="1916"/>
      <c r="G32" s="1916"/>
      <c r="H32" s="1916"/>
      <c r="I32" s="1917"/>
      <c r="J32" s="1924" t="s">
        <v>97</v>
      </c>
      <c r="K32" s="1925"/>
      <c r="L32" s="1925"/>
      <c r="M32" s="1925"/>
      <c r="N32" s="1925"/>
      <c r="O32" s="1925"/>
      <c r="P32" s="1926"/>
      <c r="Q32" s="1798">
        <v>10</v>
      </c>
      <c r="R32" s="1798"/>
      <c r="S32" s="1896" t="s">
        <v>110</v>
      </c>
      <c r="T32" s="1897"/>
      <c r="U32" s="1897"/>
      <c r="V32" s="1897"/>
      <c r="W32" s="1897"/>
      <c r="X32" s="1897"/>
      <c r="Y32" s="1897"/>
      <c r="Z32" s="1897"/>
      <c r="AA32" s="1898"/>
      <c r="AB32" s="1912" t="s">
        <v>106</v>
      </c>
      <c r="AC32" s="1913"/>
      <c r="AD32" s="1913"/>
      <c r="AE32" s="1914"/>
      <c r="AF32" s="1891" t="s">
        <v>89</v>
      </c>
      <c r="AG32" s="1891"/>
      <c r="AH32" s="1891"/>
      <c r="AI32" s="1892"/>
    </row>
    <row r="33" spans="1:35" ht="21" customHeight="1" x14ac:dyDescent="0.15">
      <c r="A33" s="1851"/>
      <c r="B33" s="1852"/>
      <c r="C33" s="1918"/>
      <c r="D33" s="1919"/>
      <c r="E33" s="1919"/>
      <c r="F33" s="1919"/>
      <c r="G33" s="1919"/>
      <c r="H33" s="1919"/>
      <c r="I33" s="1920"/>
      <c r="J33" s="1927"/>
      <c r="K33" s="1928"/>
      <c r="L33" s="1928"/>
      <c r="M33" s="1928"/>
      <c r="N33" s="1928"/>
      <c r="O33" s="1928"/>
      <c r="P33" s="1929"/>
      <c r="Q33" s="1798">
        <v>11</v>
      </c>
      <c r="R33" s="1798"/>
      <c r="S33" s="1809"/>
      <c r="T33" s="1810"/>
      <c r="U33" s="1810"/>
      <c r="V33" s="1810"/>
      <c r="W33" s="1810"/>
      <c r="X33" s="1810"/>
      <c r="Y33" s="1810"/>
      <c r="Z33" s="1810"/>
      <c r="AA33" s="1811"/>
      <c r="AB33" s="1812"/>
      <c r="AC33" s="1813"/>
      <c r="AD33" s="1813"/>
      <c r="AE33" s="1814"/>
      <c r="AF33" s="1785"/>
      <c r="AG33" s="1785"/>
      <c r="AH33" s="1785"/>
      <c r="AI33" s="1788"/>
    </row>
    <row r="34" spans="1:35" ht="21" customHeight="1" x14ac:dyDescent="0.15">
      <c r="A34" s="1851"/>
      <c r="B34" s="1852"/>
      <c r="C34" s="1918"/>
      <c r="D34" s="1919"/>
      <c r="E34" s="1919"/>
      <c r="F34" s="1919"/>
      <c r="G34" s="1919"/>
      <c r="H34" s="1919"/>
      <c r="I34" s="1920"/>
      <c r="J34" s="1927"/>
      <c r="K34" s="1928"/>
      <c r="L34" s="1928"/>
      <c r="M34" s="1928"/>
      <c r="N34" s="1928"/>
      <c r="O34" s="1928"/>
      <c r="P34" s="1929"/>
      <c r="Q34" s="1798">
        <v>12</v>
      </c>
      <c r="R34" s="1798"/>
      <c r="S34" s="1809"/>
      <c r="T34" s="1810"/>
      <c r="U34" s="1810"/>
      <c r="V34" s="1810"/>
      <c r="W34" s="1810"/>
      <c r="X34" s="1810"/>
      <c r="Y34" s="1810"/>
      <c r="Z34" s="1810"/>
      <c r="AA34" s="1811"/>
      <c r="AB34" s="1812"/>
      <c r="AC34" s="1813"/>
      <c r="AD34" s="1813"/>
      <c r="AE34" s="1814"/>
      <c r="AF34" s="1785"/>
      <c r="AG34" s="1785"/>
      <c r="AH34" s="1785"/>
      <c r="AI34" s="1788"/>
    </row>
    <row r="35" spans="1:35" ht="21" customHeight="1" x14ac:dyDescent="0.15">
      <c r="A35" s="1851"/>
      <c r="B35" s="1852"/>
      <c r="C35" s="1918"/>
      <c r="D35" s="1919"/>
      <c r="E35" s="1919"/>
      <c r="F35" s="1919"/>
      <c r="G35" s="1919"/>
      <c r="H35" s="1919"/>
      <c r="I35" s="1920"/>
      <c r="J35" s="1927"/>
      <c r="K35" s="1928"/>
      <c r="L35" s="1928"/>
      <c r="M35" s="1928"/>
      <c r="N35" s="1928"/>
      <c r="O35" s="1928"/>
      <c r="P35" s="1929"/>
      <c r="Q35" s="1798">
        <v>13</v>
      </c>
      <c r="R35" s="1798"/>
      <c r="S35" s="1809"/>
      <c r="T35" s="1810"/>
      <c r="U35" s="1810"/>
      <c r="V35" s="1810"/>
      <c r="W35" s="1810"/>
      <c r="X35" s="1810"/>
      <c r="Y35" s="1810"/>
      <c r="Z35" s="1810"/>
      <c r="AA35" s="1811"/>
      <c r="AB35" s="1812"/>
      <c r="AC35" s="1813"/>
      <c r="AD35" s="1813"/>
      <c r="AE35" s="1814"/>
      <c r="AF35" s="1785"/>
      <c r="AG35" s="1785"/>
      <c r="AH35" s="1785"/>
      <c r="AI35" s="1788"/>
    </row>
    <row r="36" spans="1:35" ht="21" customHeight="1" x14ac:dyDescent="0.15">
      <c r="A36" s="1851"/>
      <c r="B36" s="1852"/>
      <c r="C36" s="1921"/>
      <c r="D36" s="1922"/>
      <c r="E36" s="1922"/>
      <c r="F36" s="1922"/>
      <c r="G36" s="1922"/>
      <c r="H36" s="1922"/>
      <c r="I36" s="1923"/>
      <c r="J36" s="1930"/>
      <c r="K36" s="1931"/>
      <c r="L36" s="1931"/>
      <c r="M36" s="1931"/>
      <c r="N36" s="1931"/>
      <c r="O36" s="1931"/>
      <c r="P36" s="1932"/>
      <c r="Q36" s="1798">
        <v>14</v>
      </c>
      <c r="R36" s="1798"/>
      <c r="S36" s="1809"/>
      <c r="T36" s="1810"/>
      <c r="U36" s="1810"/>
      <c r="V36" s="1810"/>
      <c r="W36" s="1810"/>
      <c r="X36" s="1810"/>
      <c r="Y36" s="1810"/>
      <c r="Z36" s="1810"/>
      <c r="AA36" s="1811"/>
      <c r="AB36" s="1812"/>
      <c r="AC36" s="1813"/>
      <c r="AD36" s="1813"/>
      <c r="AE36" s="1814"/>
      <c r="AF36" s="1785"/>
      <c r="AG36" s="1785"/>
      <c r="AH36" s="1785"/>
      <c r="AI36" s="1788"/>
    </row>
    <row r="37" spans="1:35" ht="21" customHeight="1" thickBot="1" x14ac:dyDescent="0.2">
      <c r="A37" s="1795"/>
      <c r="B37" s="1796"/>
      <c r="C37" s="1822" t="s">
        <v>75</v>
      </c>
      <c r="D37" s="1822"/>
      <c r="E37" s="1822"/>
      <c r="F37" s="1822"/>
      <c r="G37" s="1822"/>
      <c r="H37" s="1822"/>
      <c r="I37" s="1822"/>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905" t="s">
        <v>111</v>
      </c>
      <c r="AG37" s="1905"/>
      <c r="AH37" s="1905"/>
      <c r="AI37" s="1933"/>
    </row>
    <row r="38" spans="1:35" ht="21" customHeight="1" x14ac:dyDescent="0.15">
      <c r="A38" s="1848" t="s">
        <v>82</v>
      </c>
      <c r="B38" s="1848"/>
      <c r="C38" s="1848"/>
      <c r="D38" s="1848"/>
      <c r="E38" s="1848"/>
      <c r="F38" s="1848"/>
      <c r="G38" s="1848"/>
      <c r="H38" s="1848"/>
      <c r="I38" s="1848"/>
      <c r="J38" s="1848"/>
      <c r="K38" s="1848"/>
      <c r="L38" s="1848"/>
      <c r="M38" s="1848"/>
      <c r="N38" s="1848"/>
      <c r="O38" s="1848"/>
      <c r="P38" s="1848"/>
      <c r="Q38" s="1848"/>
      <c r="R38" s="1848"/>
      <c r="S38" s="1848"/>
      <c r="T38" s="1848"/>
      <c r="U38" s="1848"/>
      <c r="V38" s="1848"/>
      <c r="W38" s="1848"/>
      <c r="X38" s="1848"/>
      <c r="Y38" s="1848"/>
      <c r="Z38" s="1848"/>
      <c r="AA38" s="1848"/>
      <c r="AB38" s="1848"/>
      <c r="AC38" s="1848"/>
      <c r="AD38" s="1848"/>
      <c r="AE38" s="1848"/>
      <c r="AF38" s="1848"/>
      <c r="AG38" s="1848"/>
      <c r="AH38" s="1848"/>
      <c r="AI38" s="1848"/>
    </row>
    <row r="39" spans="1:35" ht="21" customHeight="1" x14ac:dyDescent="0.15">
      <c r="A39" s="1848"/>
      <c r="B39" s="1848"/>
      <c r="C39" s="1848"/>
      <c r="D39" s="1848"/>
      <c r="E39" s="1848"/>
      <c r="F39" s="1848"/>
      <c r="G39" s="1848"/>
      <c r="H39" s="1848"/>
      <c r="I39" s="1848"/>
      <c r="J39" s="1848"/>
      <c r="K39" s="1848"/>
      <c r="L39" s="1848"/>
      <c r="M39" s="1848"/>
      <c r="N39" s="1848"/>
      <c r="O39" s="1848"/>
      <c r="P39" s="1848"/>
      <c r="Q39" s="1848"/>
      <c r="R39" s="1848"/>
      <c r="S39" s="1848"/>
      <c r="T39" s="1848"/>
      <c r="U39" s="1848"/>
      <c r="V39" s="1848"/>
      <c r="W39" s="1848"/>
      <c r="X39" s="1848"/>
      <c r="Y39" s="1848"/>
      <c r="Z39" s="1848"/>
      <c r="AA39" s="1848"/>
      <c r="AB39" s="1848"/>
      <c r="AC39" s="1848"/>
      <c r="AD39" s="1848"/>
      <c r="AE39" s="1848"/>
      <c r="AF39" s="1848"/>
      <c r="AG39" s="1848"/>
      <c r="AH39" s="1848"/>
      <c r="AI39" s="1848"/>
    </row>
  </sheetData>
  <mergeCells count="131">
    <mergeCell ref="C37:AE37"/>
    <mergeCell ref="AF37:AI37"/>
    <mergeCell ref="A38:AI39"/>
    <mergeCell ref="Q35:R35"/>
    <mergeCell ref="S35:AA35"/>
    <mergeCell ref="AB35:AE35"/>
    <mergeCell ref="AF35:AI35"/>
    <mergeCell ref="Q36:R36"/>
    <mergeCell ref="S36:AA36"/>
    <mergeCell ref="AB36:AE36"/>
    <mergeCell ref="AF36:AI36"/>
    <mergeCell ref="C32:I36"/>
    <mergeCell ref="J32:P36"/>
    <mergeCell ref="A20:B37"/>
    <mergeCell ref="C20:I22"/>
    <mergeCell ref="J20:P22"/>
    <mergeCell ref="Q20:AA22"/>
    <mergeCell ref="AB20:AE22"/>
    <mergeCell ref="AF20:AI22"/>
    <mergeCell ref="C23:I26"/>
    <mergeCell ref="J23:P26"/>
    <mergeCell ref="Q33:R33"/>
    <mergeCell ref="S33:AA33"/>
    <mergeCell ref="AB33:AE33"/>
    <mergeCell ref="AF33:AI33"/>
    <mergeCell ref="Q34:R34"/>
    <mergeCell ref="S34:AA34"/>
    <mergeCell ref="AB34:AE34"/>
    <mergeCell ref="AF34:AI34"/>
    <mergeCell ref="Q31:R31"/>
    <mergeCell ref="S31:AA31"/>
    <mergeCell ref="AB31:AE31"/>
    <mergeCell ref="AF31:AI31"/>
    <mergeCell ref="Q32:R32"/>
    <mergeCell ref="S32:AA32"/>
    <mergeCell ref="AB32:AE32"/>
    <mergeCell ref="AF32:AI32"/>
    <mergeCell ref="Q29:R29"/>
    <mergeCell ref="S29:AA29"/>
    <mergeCell ref="AB29:AE29"/>
    <mergeCell ref="AF29:AI29"/>
    <mergeCell ref="Q30:R30"/>
    <mergeCell ref="S30:AA30"/>
    <mergeCell ref="AB30:AE30"/>
    <mergeCell ref="AF30:AI30"/>
    <mergeCell ref="C27:I31"/>
    <mergeCell ref="J27:P31"/>
    <mergeCell ref="Q27:R27"/>
    <mergeCell ref="S27:AA27"/>
    <mergeCell ref="AB27:AE27"/>
    <mergeCell ref="AF27:AI27"/>
    <mergeCell ref="Q28:R28"/>
    <mergeCell ref="S28:AA28"/>
    <mergeCell ref="AB28:AE28"/>
    <mergeCell ref="AF28:AI28"/>
    <mergeCell ref="Q25:R25"/>
    <mergeCell ref="S25:AA25"/>
    <mergeCell ref="AB25:AE25"/>
    <mergeCell ref="AF25:AI25"/>
    <mergeCell ref="Q26:R26"/>
    <mergeCell ref="S26:AA26"/>
    <mergeCell ref="AB26:AE26"/>
    <mergeCell ref="AF26:AI26"/>
    <mergeCell ref="AB23:AE23"/>
    <mergeCell ref="AF23:AI23"/>
    <mergeCell ref="Q24:R24"/>
    <mergeCell ref="S24:AA24"/>
    <mergeCell ref="AB24:AE24"/>
    <mergeCell ref="AF24:AI24"/>
    <mergeCell ref="Q23:R23"/>
    <mergeCell ref="S23:AA23"/>
    <mergeCell ref="C19:AA19"/>
    <mergeCell ref="AB19:AE19"/>
    <mergeCell ref="AF19:AI19"/>
    <mergeCell ref="C16:D16"/>
    <mergeCell ref="E16:K16"/>
    <mergeCell ref="L16:AA16"/>
    <mergeCell ref="AB16:AE16"/>
    <mergeCell ref="AF16:AI16"/>
    <mergeCell ref="C17:D17"/>
    <mergeCell ref="E17:K17"/>
    <mergeCell ref="L17:AA17"/>
    <mergeCell ref="AB17:AE17"/>
    <mergeCell ref="AF17:AI17"/>
    <mergeCell ref="AF14:AI14"/>
    <mergeCell ref="C15:D15"/>
    <mergeCell ref="E15:K15"/>
    <mergeCell ref="L15:AA15"/>
    <mergeCell ref="AB15:AE15"/>
    <mergeCell ref="AF15:AI15"/>
    <mergeCell ref="C18:D18"/>
    <mergeCell ref="E18:K18"/>
    <mergeCell ref="L18:AA18"/>
    <mergeCell ref="AB18:AE18"/>
    <mergeCell ref="AF18:AI18"/>
    <mergeCell ref="A8:B19"/>
    <mergeCell ref="C8:K10"/>
    <mergeCell ref="L8:AA10"/>
    <mergeCell ref="AB8:AE10"/>
    <mergeCell ref="C12:D12"/>
    <mergeCell ref="E12:K12"/>
    <mergeCell ref="L12:AA12"/>
    <mergeCell ref="AB12:AE12"/>
    <mergeCell ref="AF12:AI12"/>
    <mergeCell ref="C13:D13"/>
    <mergeCell ref="E13:K13"/>
    <mergeCell ref="L13:AA13"/>
    <mergeCell ref="AB13:AE13"/>
    <mergeCell ref="AF13:AI13"/>
    <mergeCell ref="AF8:AI10"/>
    <mergeCell ref="C11:D11"/>
    <mergeCell ref="E11:K11"/>
    <mergeCell ref="L11:AA11"/>
    <mergeCell ref="AB11:AE11"/>
    <mergeCell ref="AF11:AI11"/>
    <mergeCell ref="C14:D14"/>
    <mergeCell ref="E14:K14"/>
    <mergeCell ref="L14:AA14"/>
    <mergeCell ref="AB14:AE14"/>
    <mergeCell ref="A2:AI2"/>
    <mergeCell ref="A4:K4"/>
    <mergeCell ref="L4:AI4"/>
    <mergeCell ref="A5:K5"/>
    <mergeCell ref="L5:AI5"/>
    <mergeCell ref="A6:E7"/>
    <mergeCell ref="F6:K6"/>
    <mergeCell ref="L6:U6"/>
    <mergeCell ref="V6:Z7"/>
    <mergeCell ref="AA6:AI7"/>
    <mergeCell ref="F7:K7"/>
    <mergeCell ref="L7:U7"/>
  </mergeCells>
  <phoneticPr fontId="9"/>
  <printOptions horizontalCentered="1"/>
  <pageMargins left="0.39370078740157483" right="0.39370078740157483" top="0.19685039370078741" bottom="0.19685039370078741" header="0.51181102362204722" footer="0.51181102362204722"/>
  <pageSetup paperSize="9" scale="52" orientation="portrait" horizontalDpi="4294967293"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5</vt:i4>
      </vt:variant>
    </vt:vector>
  </HeadingPairs>
  <TitlesOfParts>
    <vt:vector size="76" baseType="lpstr">
      <vt:lpstr>書類一覧</vt:lpstr>
      <vt:lpstr>指定申請書</vt:lpstr>
      <vt:lpstr>別表　事業所一覧</vt:lpstr>
      <vt:lpstr>別表　事業所一覧（記入例）</vt:lpstr>
      <vt:lpstr>付表１２</vt:lpstr>
      <vt:lpstr>介護給付費等の算定に係る体制等状況一覧表</vt:lpstr>
      <vt:lpstr>別紙３-１福祉専門職員配置等加算</vt:lpstr>
      <vt:lpstr>共同生活援助に係る体制</vt:lpstr>
      <vt:lpstr>共同生活援助に係る体制　記載例</vt:lpstr>
      <vt:lpstr>29-２夜間支援等体制加算（共同生活援助）</vt:lpstr>
      <vt:lpstr>夜間支援対象利用者数</vt:lpstr>
      <vt:lpstr>夜間　別表</vt:lpstr>
      <vt:lpstr>別紙５常勤看護職員等配置加算・看護職員配置加算</vt:lpstr>
      <vt:lpstr>別紙６-１視覚・聴覚言語障害者支援体制加算 (Ⅰ)</vt:lpstr>
      <vt:lpstr>別紙６-２視覚・聴覚言語障害者支援体制加算 (Ⅱ)</vt:lpstr>
      <vt:lpstr>別紙38夜勤職員加配加算（共同生活援助）</vt:lpstr>
      <vt:lpstr>別紙８-３重度障害者支援加算（共同生活援助）</vt:lpstr>
      <vt:lpstr>別紙12地域生活移行個別支援特別加算</vt:lpstr>
      <vt:lpstr>地域　算定要件</vt:lpstr>
      <vt:lpstr>別紙13精神障害者地域移行特別加算</vt:lpstr>
      <vt:lpstr>別紙14強度行動障害者地域移行特別加算</vt:lpstr>
      <vt:lpstr>別紙41強度行動障害者体験利用加算</vt:lpstr>
      <vt:lpstr>別紙15医療連携体制加算（Ⅶ)・医療連携体制加算（Ⅸ）</vt:lpstr>
      <vt:lpstr>医療　概要</vt:lpstr>
      <vt:lpstr>別紙56通勤者生活支援加算</vt:lpstr>
      <vt:lpstr>別紙39医療的ケア対応支援加算（共同生活援助）</vt:lpstr>
      <vt:lpstr>別紙40自立生活支援加算（Ⅲ）（移行支援住居の届出）</vt:lpstr>
      <vt:lpstr>別紙　参考書類 </vt:lpstr>
      <vt:lpstr>別紙　参考書類 (記載例と解説)</vt:lpstr>
      <vt:lpstr>別紙37人員配置体制加算（共同生活援助）</vt:lpstr>
      <vt:lpstr>別添参考様式（人員配置体制確認表）</vt:lpstr>
      <vt:lpstr>別添参考様式（人員配置体制確認表 （記載例））</vt:lpstr>
      <vt:lpstr>参考表</vt:lpstr>
      <vt:lpstr>別紙23-１ピアサポート実施加算（共同生活援助）</vt:lpstr>
      <vt:lpstr>別紙24退居後ピアサポート実施加算</vt:lpstr>
      <vt:lpstr>別紙47地域生活支援拠点等に関連する加算</vt:lpstr>
      <vt:lpstr>別紙22障害者支援施設等感染対策向上加算</vt:lpstr>
      <vt:lpstr>別紙７高次脳機能障害者支援体制加算</vt:lpstr>
      <vt:lpstr>平面図</vt:lpstr>
      <vt:lpstr>設備・備品一覧</vt:lpstr>
      <vt:lpstr>管理者経歴書</vt:lpstr>
      <vt:lpstr>管理者　記入例</vt:lpstr>
      <vt:lpstr>サービス管理責任者経歴書</vt:lpstr>
      <vt:lpstr>サビ管　記入例</vt:lpstr>
      <vt:lpstr>世話人経歴書</vt:lpstr>
      <vt:lpstr>世話人　記入例</vt:lpstr>
      <vt:lpstr>生活支援員経歴書</vt:lpstr>
      <vt:lpstr>支援員　記入例</vt:lpstr>
      <vt:lpstr>実務経験証明書 </vt:lpstr>
      <vt:lpstr>（記載例）実務経験証明書 </vt:lpstr>
      <vt:lpstr>実務経験見込証明書</vt:lpstr>
      <vt:lpstr>実務見込　 記入例</vt:lpstr>
      <vt:lpstr>勤務形態一覧表（共同生活援助・介護サービス包括型）</vt:lpstr>
      <vt:lpstr>勤務形態一覧表（共同生活援助・外部サービス利用型）</vt:lpstr>
      <vt:lpstr>勤務形態一覧表（共同生活援助・日中サービス支援型</vt:lpstr>
      <vt:lpstr>（標準様式２）苦情解決措置の概要</vt:lpstr>
      <vt:lpstr>（標準様式１）主たる障害特定理由</vt:lpstr>
      <vt:lpstr>協力医療機関</vt:lpstr>
      <vt:lpstr>標準様式３（誓約書）</vt:lpstr>
      <vt:lpstr>別紙①</vt:lpstr>
      <vt:lpstr>協議会報告</vt:lpstr>
      <vt:lpstr>３８　事業開始届</vt:lpstr>
      <vt:lpstr>３９　収支予算書</vt:lpstr>
      <vt:lpstr>耐震化に関する調査票</vt:lpstr>
      <vt:lpstr>消防関係状況確認書</vt:lpstr>
      <vt:lpstr>消防関係状況確認書（留意事項）</vt:lpstr>
      <vt:lpstr>４３　社会・労働保険加入状況確認票</vt:lpstr>
      <vt:lpstr>業務管理体制変更届</vt:lpstr>
      <vt:lpstr>業務管理体制変更届（記載例）</vt:lpstr>
      <vt:lpstr>メールアドレス登録票</vt:lpstr>
      <vt:lpstr>プルダウンリスト</vt:lpstr>
      <vt:lpstr>'別紙６-１視覚・聴覚言語障害者支援体制加算 (Ⅰ)'!Excel_BuiltIn_Print_Area</vt:lpstr>
      <vt:lpstr>'別紙６-２視覚・聴覚言語障害者支援体制加算 (Ⅱ)'!Excel_BuiltIn_Print_Area</vt:lpstr>
      <vt:lpstr>'別紙37人員配置体制加算（共同生活援助）'!Print_Area</vt:lpstr>
      <vt:lpstr>'別紙６-１視覚・聴覚言語障害者支援体制加算 (Ⅰ)'!Print_Area</vt:lpstr>
      <vt:lpstr>'別紙６-２視覚・聴覚言語障害者支援体制加算 (Ⅱ)'!Print_Area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2020-10-05T02:53:36Z</dcterms:created>
  <dcterms:modified xsi:type="dcterms:W3CDTF">2026-04-06T03:03:21Z</dcterms:modified>
</cp:coreProperties>
</file>