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CFCEB6EC-B3E0-4A79-89A4-C5FBBCF633EE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記入例" sheetId="2" r:id="rId1"/>
    <sheet name="入力シート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4" i="1" l="1"/>
  <c r="P34" i="1"/>
  <c r="AF54" i="2"/>
  <c r="M91" i="2" l="1"/>
  <c r="M92" i="2" s="1"/>
  <c r="M90" i="2"/>
  <c r="M78" i="2"/>
  <c r="M79" i="2" s="1"/>
  <c r="M94" i="2" s="1"/>
  <c r="M77" i="2"/>
  <c r="AF56" i="2"/>
  <c r="X56" i="2"/>
  <c r="AF36" i="2"/>
  <c r="X36" i="2"/>
  <c r="P36" i="2"/>
  <c r="AF24" i="2"/>
  <c r="AF25" i="2" s="1"/>
  <c r="X24" i="2"/>
  <c r="X25" i="2" s="1"/>
  <c r="P24" i="2"/>
  <c r="P25" i="2" s="1"/>
  <c r="P16" i="2"/>
  <c r="P9" i="2"/>
  <c r="P8" i="2"/>
  <c r="AF34" i="2" l="1"/>
  <c r="AF35" i="2" s="1"/>
  <c r="AF37" i="2" s="1"/>
  <c r="P54" i="2"/>
  <c r="P34" i="2"/>
  <c r="P35" i="2" s="1"/>
  <c r="P37" i="2" s="1"/>
  <c r="X54" i="2"/>
  <c r="X55" i="2" s="1"/>
  <c r="X57" i="2" s="1"/>
  <c r="X34" i="2"/>
  <c r="X35" i="2" s="1"/>
  <c r="X37" i="2" s="1"/>
  <c r="AF55" i="2"/>
  <c r="AF57" i="2" s="1"/>
  <c r="P55" i="2" l="1"/>
  <c r="P56" i="2"/>
  <c r="P38" i="2"/>
  <c r="P57" i="2" l="1"/>
  <c r="P58" i="2" s="1"/>
  <c r="P60" i="2" s="1"/>
  <c r="P61" i="2" s="1"/>
  <c r="X56" i="1" l="1"/>
  <c r="AF56" i="1"/>
  <c r="X36" i="1"/>
  <c r="AF36" i="1"/>
  <c r="X24" i="1"/>
  <c r="X25" i="1" s="1"/>
  <c r="AF24" i="1"/>
  <c r="AF25" i="1" s="1"/>
  <c r="P24" i="1"/>
  <c r="P25" i="1" s="1"/>
  <c r="P8" i="1"/>
  <c r="P9" i="1"/>
  <c r="M91" i="1" l="1"/>
  <c r="M92" i="1" s="1"/>
  <c r="M78" i="1"/>
  <c r="M79" i="1" s="1"/>
  <c r="M90" i="1"/>
  <c r="M77" i="1"/>
  <c r="M94" i="1" l="1"/>
  <c r="P16" i="1" l="1"/>
  <c r="X54" i="1" l="1"/>
  <c r="X55" i="1" s="1"/>
  <c r="X57" i="1" s="1"/>
  <c r="AF54" i="1"/>
  <c r="AF55" i="1" s="1"/>
  <c r="AF57" i="1" s="1"/>
  <c r="X34" i="1"/>
  <c r="X35" i="1" s="1"/>
  <c r="X37" i="1" s="1"/>
  <c r="AF34" i="1"/>
  <c r="AF35" i="1" s="1"/>
  <c r="AF37" i="1" s="1"/>
  <c r="P55" i="1" l="1"/>
  <c r="P56" i="1"/>
  <c r="P35" i="1"/>
  <c r="P36" i="1"/>
  <c r="P57" i="1" l="1"/>
  <c r="P58" i="1" s="1"/>
  <c r="P37" i="1"/>
  <c r="P38" i="1" s="1"/>
  <c r="P60" i="1" l="1"/>
  <c r="P61" i="1" s="1"/>
</calcChain>
</file>

<file path=xl/sharedStrings.xml><?xml version="1.0" encoding="utf-8"?>
<sst xmlns="http://schemas.openxmlformats.org/spreadsheetml/2006/main" count="250" uniqueCount="79">
  <si>
    <t>空調機器</t>
    <rPh sb="0" eb="4">
      <t>クウチョウキキ</t>
    </rPh>
    <phoneticPr fontId="3"/>
  </si>
  <si>
    <t>エアコンを使用している日数（年間）</t>
    <rPh sb="5" eb="7">
      <t>シヨウ</t>
    </rPh>
    <rPh sb="11" eb="13">
      <t>ニッスウ</t>
    </rPh>
    <rPh sb="14" eb="16">
      <t>ネンカン</t>
    </rPh>
    <phoneticPr fontId="3"/>
  </si>
  <si>
    <t>稼働率</t>
    <rPh sb="0" eb="3">
      <t>カドウリツ</t>
    </rPh>
    <phoneticPr fontId="3"/>
  </si>
  <si>
    <t>1日当たりの運転時間</t>
    <rPh sb="1" eb="3">
      <t>ニチア</t>
    </rPh>
    <rPh sb="6" eb="8">
      <t>ウンテン</t>
    </rPh>
    <rPh sb="8" eb="10">
      <t>ジカン</t>
    </rPh>
    <phoneticPr fontId="3"/>
  </si>
  <si>
    <t>標準：35%</t>
    <rPh sb="0" eb="2">
      <t>ヒョウジュン</t>
    </rPh>
    <phoneticPr fontId="3"/>
  </si>
  <si>
    <t>台数</t>
    <rPh sb="0" eb="2">
      <t>ダイスウ</t>
    </rPh>
    <phoneticPr fontId="3"/>
  </si>
  <si>
    <t>メーカー名</t>
    <rPh sb="4" eb="5">
      <t>メイ</t>
    </rPh>
    <phoneticPr fontId="3"/>
  </si>
  <si>
    <t>型式</t>
    <rPh sb="0" eb="2">
      <t>カタシキ</t>
    </rPh>
    <phoneticPr fontId="3"/>
  </si>
  <si>
    <t>製造年</t>
    <rPh sb="0" eb="2">
      <t>セイゾウ</t>
    </rPh>
    <rPh sb="2" eb="3">
      <t>ネン</t>
    </rPh>
    <phoneticPr fontId="3"/>
  </si>
  <si>
    <t>定格冷房能力(kW)</t>
    <rPh sb="0" eb="4">
      <t>テイカクレイボウ</t>
    </rPh>
    <rPh sb="4" eb="6">
      <t>ノウリョク</t>
    </rPh>
    <phoneticPr fontId="3"/>
  </si>
  <si>
    <t>定格冷房消費電力(kW)</t>
    <rPh sb="0" eb="4">
      <t>テイカクレイボウ</t>
    </rPh>
    <rPh sb="4" eb="8">
      <t>ショウヒデンリョク</t>
    </rPh>
    <phoneticPr fontId="3"/>
  </si>
  <si>
    <t>年間二酸化炭素排出量(kg)</t>
    <rPh sb="0" eb="2">
      <t>ネンカン</t>
    </rPh>
    <rPh sb="2" eb="7">
      <t>ニサンカタンソ</t>
    </rPh>
    <rPh sb="7" eb="10">
      <t>ハイシュツリョウ</t>
    </rPh>
    <phoneticPr fontId="3"/>
  </si>
  <si>
    <t>■使用状況について</t>
    <rPh sb="1" eb="5">
      <t>シヨウジョウキョウ</t>
    </rPh>
    <phoneticPr fontId="3"/>
  </si>
  <si>
    <t>■更新前の機器について</t>
    <rPh sb="1" eb="4">
      <t>コウシンマエ</t>
    </rPh>
    <rPh sb="5" eb="7">
      <t>キキ</t>
    </rPh>
    <phoneticPr fontId="3"/>
  </si>
  <si>
    <t>■更新後の機器について</t>
    <rPh sb="1" eb="4">
      <t>コウシンゴ</t>
    </rPh>
    <rPh sb="5" eb="7">
      <t>キキ</t>
    </rPh>
    <phoneticPr fontId="3"/>
  </si>
  <si>
    <t>照明機器</t>
    <rPh sb="0" eb="4">
      <t>ショウメイキキ</t>
    </rPh>
    <phoneticPr fontId="3"/>
  </si>
  <si>
    <t>蛍光灯</t>
    <rPh sb="0" eb="3">
      <t>ケイコウトウ</t>
    </rPh>
    <phoneticPr fontId="3"/>
  </si>
  <si>
    <t>照明機器を使用している日数（年間）</t>
    <rPh sb="0" eb="2">
      <t>ショウメイ</t>
    </rPh>
    <rPh sb="2" eb="4">
      <t>キキ</t>
    </rPh>
    <rPh sb="5" eb="7">
      <t>シヨウ</t>
    </rPh>
    <rPh sb="11" eb="13">
      <t>ニッスウ</t>
    </rPh>
    <rPh sb="14" eb="16">
      <t>ネンカン</t>
    </rPh>
    <phoneticPr fontId="3"/>
  </si>
  <si>
    <t>1日当たりの点灯時間</t>
    <rPh sb="1" eb="3">
      <t>ニチア</t>
    </rPh>
    <rPh sb="6" eb="8">
      <t>テントウ</t>
    </rPh>
    <rPh sb="8" eb="10">
      <t>ジカン</t>
    </rPh>
    <phoneticPr fontId="3"/>
  </si>
  <si>
    <t>箇所により異なる場合は代表箇所</t>
    <rPh sb="0" eb="2">
      <t>カショ</t>
    </rPh>
    <rPh sb="5" eb="6">
      <t>コト</t>
    </rPh>
    <rPh sb="8" eb="10">
      <t>バアイ</t>
    </rPh>
    <rPh sb="11" eb="13">
      <t>ダイヒョウ</t>
    </rPh>
    <rPh sb="13" eb="15">
      <t>カショ</t>
    </rPh>
    <phoneticPr fontId="3"/>
  </si>
  <si>
    <t>種類</t>
    <rPh sb="0" eb="2">
      <t>シュルイ</t>
    </rPh>
    <phoneticPr fontId="3"/>
  </si>
  <si>
    <t>ワット数</t>
    <rPh sb="3" eb="4">
      <t>スウ</t>
    </rPh>
    <phoneticPr fontId="3"/>
  </si>
  <si>
    <t>個数</t>
    <rPh sb="0" eb="2">
      <t>コスウ</t>
    </rPh>
    <phoneticPr fontId="3"/>
  </si>
  <si>
    <t>白熱電球</t>
    <rPh sb="0" eb="4">
      <t>ハクネツデンキュウ</t>
    </rPh>
    <phoneticPr fontId="3"/>
  </si>
  <si>
    <t>照明本体またはメーカーカタログ</t>
    <rPh sb="0" eb="4">
      <t>ショウメイホンタイ</t>
    </rPh>
    <phoneticPr fontId="3"/>
  </si>
  <si>
    <t>電球・蛍光灯等の数</t>
    <rPh sb="0" eb="2">
      <t>デンキュウ</t>
    </rPh>
    <rPh sb="3" eb="6">
      <t>ケイコウトウ</t>
    </rPh>
    <rPh sb="6" eb="7">
      <t>トウ</t>
    </rPh>
    <rPh sb="8" eb="9">
      <t>カズ</t>
    </rPh>
    <phoneticPr fontId="3"/>
  </si>
  <si>
    <t>年間消費エネルギー量(kWh)</t>
    <rPh sb="0" eb="2">
      <t>ネンカン</t>
    </rPh>
    <rPh sb="2" eb="4">
      <t>ショウヒ</t>
    </rPh>
    <rPh sb="9" eb="10">
      <t>リョウ</t>
    </rPh>
    <phoneticPr fontId="3"/>
  </si>
  <si>
    <t>LED電球</t>
    <rPh sb="3" eb="5">
      <t>デンキュウ</t>
    </rPh>
    <phoneticPr fontId="3"/>
  </si>
  <si>
    <t>LED照明器具</t>
    <rPh sb="3" eb="7">
      <t>ショウメイキグ</t>
    </rPh>
    <phoneticPr fontId="3"/>
  </si>
  <si>
    <t>メーカーカタログ</t>
    <phoneticPr fontId="3"/>
  </si>
  <si>
    <t>電球・照明器具等の数</t>
    <rPh sb="0" eb="2">
      <t>デンキュウ</t>
    </rPh>
    <rPh sb="3" eb="7">
      <t>ショウメイキグ</t>
    </rPh>
    <rPh sb="7" eb="8">
      <t>トウ</t>
    </rPh>
    <rPh sb="9" eb="10">
      <t>カズ</t>
    </rPh>
    <phoneticPr fontId="3"/>
  </si>
  <si>
    <t>合計個数</t>
    <rPh sb="0" eb="2">
      <t>ゴウケイ</t>
    </rPh>
    <rPh sb="2" eb="4">
      <t>コスウ</t>
    </rPh>
    <phoneticPr fontId="3"/>
  </si>
  <si>
    <t>A社</t>
    <rPh sb="1" eb="2">
      <t>シャ</t>
    </rPh>
    <phoneticPr fontId="3"/>
  </si>
  <si>
    <t>エネルギー消費効率　経過年数補正率</t>
    <rPh sb="5" eb="9">
      <t>ショウヒコウリツ</t>
    </rPh>
    <rPh sb="10" eb="14">
      <t>ケイカネンスウ</t>
    </rPh>
    <rPh sb="14" eb="16">
      <t>ホセイ</t>
    </rPh>
    <rPh sb="16" eb="17">
      <t>リツ</t>
    </rPh>
    <phoneticPr fontId="3"/>
  </si>
  <si>
    <t>■共通事項</t>
    <rPh sb="1" eb="5">
      <t>キョウツウジコウ</t>
    </rPh>
    <phoneticPr fontId="3"/>
  </si>
  <si>
    <t>電気式ヒートポンプエアコンの場合</t>
    <rPh sb="0" eb="3">
      <t>デンキシキ</t>
    </rPh>
    <rPh sb="14" eb="16">
      <t>バアイ</t>
    </rPh>
    <phoneticPr fontId="3"/>
  </si>
  <si>
    <t>一般的なエアコン</t>
    <rPh sb="0" eb="3">
      <t>イッパンテキ</t>
    </rPh>
    <phoneticPr fontId="3"/>
  </si>
  <si>
    <t>ガスヒートポンプエアコンの場合</t>
    <rPh sb="13" eb="15">
      <t>バアイ</t>
    </rPh>
    <phoneticPr fontId="3"/>
  </si>
  <si>
    <t>ガスを使用するエアコン</t>
    <rPh sb="3" eb="5">
      <t>シヨウ</t>
    </rPh>
    <phoneticPr fontId="3"/>
  </si>
  <si>
    <t>冷房ガス消費量(kW)</t>
    <phoneticPr fontId="3"/>
  </si>
  <si>
    <t>年間稼働時間</t>
    <rPh sb="0" eb="2">
      <t>ネンカン</t>
    </rPh>
    <rPh sb="2" eb="4">
      <t>カドウ</t>
    </rPh>
    <rPh sb="4" eb="6">
      <t>ジカン</t>
    </rPh>
    <phoneticPr fontId="3"/>
  </si>
  <si>
    <t>都市ガス</t>
  </si>
  <si>
    <t>xxxx-002</t>
  </si>
  <si>
    <t>主な動力</t>
    <rPh sb="0" eb="1">
      <t>オモ</t>
    </rPh>
    <rPh sb="2" eb="4">
      <t>ドウリョク</t>
    </rPh>
    <phoneticPr fontId="3"/>
  </si>
  <si>
    <t>年間消費電力量(kWh)</t>
    <rPh sb="0" eb="2">
      <t>ネンカン</t>
    </rPh>
    <rPh sb="2" eb="4">
      <t>ショウヒ</t>
    </rPh>
    <rPh sb="4" eb="6">
      <t>デンリョク</t>
    </rPh>
    <rPh sb="6" eb="7">
      <t>リョウ</t>
    </rPh>
    <phoneticPr fontId="3"/>
  </si>
  <si>
    <t>年間消費ガス量(kWh)</t>
    <rPh sb="0" eb="2">
      <t>ネンカン</t>
    </rPh>
    <rPh sb="2" eb="4">
      <t>ショウヒ</t>
    </rPh>
    <rPh sb="6" eb="7">
      <t>リョウ</t>
    </rPh>
    <phoneticPr fontId="3"/>
  </si>
  <si>
    <t>xxxx-003</t>
  </si>
  <si>
    <t>電気</t>
  </si>
  <si>
    <t>年間二酸化炭素排出量計(kg)</t>
    <rPh sb="0" eb="2">
      <t>ネンカン</t>
    </rPh>
    <rPh sb="2" eb="7">
      <t>ニサンカタンソ</t>
    </rPh>
    <rPh sb="7" eb="10">
      <t>ハイシュツリョウ</t>
    </rPh>
    <rPh sb="10" eb="11">
      <t>ケイ</t>
    </rPh>
    <phoneticPr fontId="3"/>
  </si>
  <si>
    <t>年間二酸化炭素排出削減量(kg)</t>
    <rPh sb="0" eb="2">
      <t>ネンカン</t>
    </rPh>
    <rPh sb="2" eb="7">
      <t>ニサンカタンソ</t>
    </rPh>
    <rPh sb="7" eb="9">
      <t>ハイシュツ</t>
    </rPh>
    <rPh sb="9" eb="11">
      <t>サクゲン</t>
    </rPh>
    <rPh sb="11" eb="12">
      <t>リョウ</t>
    </rPh>
    <phoneticPr fontId="3"/>
  </si>
  <si>
    <t>年間二酸化炭素排出削減量計(kg)</t>
    <rPh sb="0" eb="2">
      <t>ネンカン</t>
    </rPh>
    <rPh sb="2" eb="7">
      <t>ニサンカタンソ</t>
    </rPh>
    <rPh sb="7" eb="9">
      <t>ハイシュツ</t>
    </rPh>
    <rPh sb="9" eb="11">
      <t>サクゲン</t>
    </rPh>
    <rPh sb="11" eb="12">
      <t>リョウ</t>
    </rPh>
    <rPh sb="12" eb="13">
      <t>ケイ</t>
    </rPh>
    <phoneticPr fontId="3"/>
  </si>
  <si>
    <t>年間二酸化炭素排出量改善率</t>
    <rPh sb="0" eb="2">
      <t>ネンカン</t>
    </rPh>
    <rPh sb="2" eb="7">
      <t>ニサンカタンソ</t>
    </rPh>
    <rPh sb="7" eb="10">
      <t>ハイシュツリョウ</t>
    </rPh>
    <rPh sb="10" eb="13">
      <t>カイゼンリツ</t>
    </rPh>
    <phoneticPr fontId="3"/>
  </si>
  <si>
    <t>省エネルギー計算シート</t>
    <rPh sb="0" eb="1">
      <t>ショウ</t>
    </rPh>
    <rPh sb="6" eb="8">
      <t>ケイサン</t>
    </rPh>
    <phoneticPr fontId="3"/>
  </si>
  <si>
    <t>■現状の機器について</t>
    <rPh sb="1" eb="3">
      <t>ゲンジョウ</t>
    </rPh>
    <rPh sb="4" eb="6">
      <t>キキ</t>
    </rPh>
    <phoneticPr fontId="3"/>
  </si>
  <si>
    <r>
      <t>多段階評価点</t>
    </r>
    <r>
      <rPr>
        <sz val="11"/>
        <color rgb="FFFF0000"/>
        <rFont val="ＭＳ ゴシック"/>
        <family val="3"/>
        <charset val="128"/>
      </rPr>
      <t>(家庭用エアコンのみ)</t>
    </r>
    <rPh sb="7" eb="10">
      <t>カテイヨウ</t>
    </rPh>
    <phoneticPr fontId="3"/>
  </si>
  <si>
    <r>
      <t>省エネ型製品情報サイト　</t>
    </r>
    <r>
      <rPr>
        <sz val="11"/>
        <color rgb="FFFF0000"/>
        <rFont val="ＭＳ ゴシック"/>
        <family val="3"/>
        <charset val="128"/>
      </rPr>
      <t>要件イ関係</t>
    </r>
    <rPh sb="12" eb="14">
      <t>ヨウケン</t>
    </rPh>
    <rPh sb="15" eb="17">
      <t>カンケイ</t>
    </rPh>
    <phoneticPr fontId="3"/>
  </si>
  <si>
    <t>要件ア関係</t>
    <rPh sb="0" eb="2">
      <t>ヨウケン</t>
    </rPh>
    <rPh sb="3" eb="5">
      <t>カンケイ</t>
    </rPh>
    <phoneticPr fontId="3"/>
  </si>
  <si>
    <t>xxxx-012</t>
  </si>
  <si>
    <t>室内機と室外機のセット型番
セット型番がない場合は室内機及び室外機それぞれの型番</t>
    <rPh sb="0" eb="3">
      <t>シツナイキ</t>
    </rPh>
    <rPh sb="4" eb="7">
      <t>シツガイキ</t>
    </rPh>
    <rPh sb="11" eb="13">
      <t>カタバン</t>
    </rPh>
    <rPh sb="17" eb="19">
      <t>カタバン</t>
    </rPh>
    <rPh sb="22" eb="24">
      <t>バアイ</t>
    </rPh>
    <rPh sb="25" eb="28">
      <t>シツナイキ</t>
    </rPh>
    <rPh sb="28" eb="29">
      <t>オヨ</t>
    </rPh>
    <rPh sb="30" eb="33">
      <t>シツガイキ</t>
    </rPh>
    <rPh sb="38" eb="40">
      <t>カタバン</t>
    </rPh>
    <phoneticPr fontId="3"/>
  </si>
  <si>
    <t>製品銘板またはメーカーカタログ等</t>
    <rPh sb="0" eb="2">
      <t>セイヒン</t>
    </rPh>
    <rPh sb="2" eb="4">
      <t>メイバン</t>
    </rPh>
    <rPh sb="15" eb="16">
      <t>トウ</t>
    </rPh>
    <phoneticPr fontId="3"/>
  </si>
  <si>
    <t>メーカーカタログ等</t>
    <rPh sb="8" eb="9">
      <t>トウ</t>
    </rPh>
    <phoneticPr fontId="3"/>
  </si>
  <si>
    <t>エアコンを更新する場合は入力してください。</t>
    <rPh sb="5" eb="7">
      <t>コウシン</t>
    </rPh>
    <rPh sb="9" eb="11">
      <t>バアイ</t>
    </rPh>
    <rPh sb="12" eb="14">
      <t>ニュウリョク</t>
    </rPh>
    <phoneticPr fontId="3"/>
  </si>
  <si>
    <t>照明を更新する場合は入力してください。</t>
    <rPh sb="0" eb="2">
      <t>ショウメイ</t>
    </rPh>
    <rPh sb="3" eb="5">
      <t>コウシン</t>
    </rPh>
    <rPh sb="7" eb="9">
      <t>バアイ</t>
    </rPh>
    <rPh sb="10" eb="12">
      <t>ニュウリョク</t>
    </rPh>
    <phoneticPr fontId="3"/>
  </si>
  <si>
    <t>自動計算されますので入力不要です。</t>
    <rPh sb="0" eb="4">
      <t>ジドウケイサン</t>
    </rPh>
    <rPh sb="10" eb="14">
      <t>ニュウリョクフヨウ</t>
    </rPh>
    <phoneticPr fontId="3"/>
  </si>
  <si>
    <t>更新後１機種目</t>
    <rPh sb="0" eb="2">
      <t>コウシン</t>
    </rPh>
    <rPh sb="2" eb="3">
      <t>ゴ</t>
    </rPh>
    <rPh sb="4" eb="7">
      <t>キシュメ</t>
    </rPh>
    <phoneticPr fontId="3"/>
  </si>
  <si>
    <t>更新後２機種目</t>
    <rPh sb="0" eb="2">
      <t>コウシン</t>
    </rPh>
    <rPh sb="2" eb="3">
      <t>ゴ</t>
    </rPh>
    <rPh sb="4" eb="7">
      <t>キシュメ</t>
    </rPh>
    <phoneticPr fontId="3"/>
  </si>
  <si>
    <t>更新後３機種目</t>
    <rPh sb="0" eb="2">
      <t>コウシン</t>
    </rPh>
    <rPh sb="2" eb="3">
      <t>ゴ</t>
    </rPh>
    <rPh sb="4" eb="7">
      <t>キシュメ</t>
    </rPh>
    <phoneticPr fontId="3"/>
  </si>
  <si>
    <t>現状１機種目</t>
    <rPh sb="0" eb="2">
      <t>ゲンジョウ</t>
    </rPh>
    <rPh sb="3" eb="6">
      <t>キシュメ</t>
    </rPh>
    <phoneticPr fontId="3"/>
  </si>
  <si>
    <t>現状２機種目</t>
    <rPh sb="0" eb="2">
      <t>ゲンジョウ</t>
    </rPh>
    <rPh sb="3" eb="6">
      <t>キシュメ</t>
    </rPh>
    <phoneticPr fontId="3"/>
  </si>
  <si>
    <t>現状３機種目</t>
    <rPh sb="0" eb="2">
      <t>ゲンジョウ</t>
    </rPh>
    <rPh sb="3" eb="6">
      <t>キシュメ</t>
    </rPh>
    <phoneticPr fontId="3"/>
  </si>
  <si>
    <r>
      <t>電力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0" eb="2">
      <t>デンリョク</t>
    </rPh>
    <rPh sb="3" eb="8">
      <t>ニサンカタンソ</t>
    </rPh>
    <rPh sb="8" eb="12">
      <t>ハイシュツケイスウ</t>
    </rPh>
    <phoneticPr fontId="3"/>
  </si>
  <si>
    <r>
      <t>都市ガス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0" eb="2">
      <t>トシ</t>
    </rPh>
    <rPh sb="5" eb="10">
      <t>ニサンカタンソ</t>
    </rPh>
    <rPh sb="10" eb="14">
      <t>ハイシュツケイスウ</t>
    </rPh>
    <phoneticPr fontId="3"/>
  </si>
  <si>
    <r>
      <t>LPガス　二酸化炭素排出係数(kg-CO</t>
    </r>
    <r>
      <rPr>
        <vertAlign val="subscript"/>
        <sz val="11"/>
        <rFont val="ＭＳ ゴシック"/>
        <family val="3"/>
        <charset val="128"/>
      </rPr>
      <t>2</t>
    </r>
    <r>
      <rPr>
        <sz val="11"/>
        <rFont val="ＭＳ ゴシック"/>
        <family val="3"/>
        <charset val="128"/>
      </rPr>
      <t>/kWh)</t>
    </r>
    <rPh sb="5" eb="10">
      <t>ニサンカタンソ</t>
    </rPh>
    <rPh sb="10" eb="14">
      <t>ハイシュツケイスウ</t>
    </rPh>
    <phoneticPr fontId="3"/>
  </si>
  <si>
    <t>経過年数(2025年基準)</t>
    <rPh sb="0" eb="4">
      <t>ケイカネンスウ</t>
    </rPh>
    <rPh sb="9" eb="10">
      <t>ネン</t>
    </rPh>
    <rPh sb="10" eb="12">
      <t>キジュン</t>
    </rPh>
    <phoneticPr fontId="3"/>
  </si>
  <si>
    <t>年間稼働時間(補正後)</t>
    <rPh sb="0" eb="2">
      <t>ネンカン</t>
    </rPh>
    <rPh sb="2" eb="4">
      <t>カドウ</t>
    </rPh>
    <rPh sb="4" eb="6">
      <t>ジカン</t>
    </rPh>
    <rPh sb="7" eb="9">
      <t>ホセイ</t>
    </rPh>
    <rPh sb="9" eb="10">
      <t>ゴ</t>
    </rPh>
    <phoneticPr fontId="3"/>
  </si>
  <si>
    <t>製品銘板、固定資産台帳等</t>
    <rPh sb="0" eb="2">
      <t>セイヒン</t>
    </rPh>
    <rPh sb="2" eb="4">
      <t>メイバン</t>
    </rPh>
    <rPh sb="5" eb="11">
      <t>コテイシサンダイチョウ</t>
    </rPh>
    <rPh sb="11" eb="12">
      <t>トウ</t>
    </rPh>
    <phoneticPr fontId="3"/>
  </si>
  <si>
    <t>xxxx-001</t>
  </si>
  <si>
    <t>xxxx-011</t>
  </si>
  <si>
    <t>xxxx-013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</si>
</sst>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%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1"/>
      <color theme="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vertAlign val="subscript"/>
      <sz val="11"/>
      <name val="ＭＳ 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89E0FF"/>
        <bgColor indexed="64"/>
      </patternFill>
    </fill>
    <fill>
      <patternFill patternType="solid">
        <fgColor rgb="FFFECF8A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06">
    <xf numFmtId="0" fontId="0" fillId="0" borderId="0" xfId="0"/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2" fillId="5" borderId="0" xfId="0" applyFont="1" applyFill="1" applyAlignment="1">
      <alignment vertical="center"/>
    </xf>
    <xf numFmtId="0" fontId="4" fillId="5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38" fontId="2" fillId="0" borderId="0" xfId="1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2" fillId="10" borderId="0" xfId="0" applyFont="1" applyFill="1" applyAlignment="1">
      <alignment vertical="center"/>
    </xf>
    <xf numFmtId="0" fontId="2" fillId="11" borderId="0" xfId="0" applyFont="1" applyFill="1" applyAlignment="1">
      <alignment vertical="center"/>
    </xf>
    <xf numFmtId="0" fontId="2" fillId="3" borderId="0" xfId="0" applyFont="1" applyFill="1" applyAlignment="1">
      <alignment vertical="center"/>
    </xf>
    <xf numFmtId="0" fontId="2" fillId="7" borderId="0" xfId="0" applyFont="1" applyFill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38" fontId="2" fillId="9" borderId="5" xfId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38" fontId="2" fillId="9" borderId="1" xfId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11" borderId="1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11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11" borderId="1" xfId="0" applyFont="1" applyFill="1" applyBorder="1" applyAlignment="1">
      <alignment vertical="center"/>
    </xf>
    <xf numFmtId="177" fontId="2" fillId="9" borderId="2" xfId="2" applyNumberFormat="1" applyFont="1" applyFill="1" applyBorder="1" applyAlignment="1">
      <alignment horizontal="center" vertical="center"/>
    </xf>
    <xf numFmtId="177" fontId="2" fillId="9" borderId="3" xfId="2" applyNumberFormat="1" applyFont="1" applyFill="1" applyBorder="1" applyAlignment="1">
      <alignment horizontal="center" vertical="center"/>
    </xf>
    <xf numFmtId="177" fontId="2" fillId="9" borderId="4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0" fontId="6" fillId="10" borderId="1" xfId="0" applyFont="1" applyFill="1" applyBorder="1" applyAlignment="1">
      <alignment horizontal="center" vertical="center"/>
    </xf>
    <xf numFmtId="0" fontId="2" fillId="9" borderId="2" xfId="2" applyNumberFormat="1" applyFont="1" applyFill="1" applyBorder="1" applyAlignment="1">
      <alignment horizontal="center" vertical="center"/>
    </xf>
    <xf numFmtId="0" fontId="2" fillId="9" borderId="3" xfId="2" applyNumberFormat="1" applyFont="1" applyFill="1" applyBorder="1" applyAlignment="1">
      <alignment horizontal="center" vertical="center"/>
    </xf>
    <xf numFmtId="0" fontId="2" fillId="9" borderId="4" xfId="2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13" borderId="5" xfId="0" applyFont="1" applyFill="1" applyBorder="1" applyAlignment="1">
      <alignment horizontal="left" vertical="center"/>
    </xf>
    <xf numFmtId="0" fontId="2" fillId="13" borderId="8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2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2" fillId="13" borderId="6" xfId="0" applyFont="1" applyFill="1" applyBorder="1" applyAlignment="1">
      <alignment horizontal="center" vertical="center"/>
    </xf>
    <xf numFmtId="0" fontId="2" fillId="13" borderId="1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6" fillId="12" borderId="4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center" vertical="center"/>
    </xf>
    <xf numFmtId="0" fontId="6" fillId="12" borderId="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vertical="center"/>
    </xf>
    <xf numFmtId="0" fontId="2" fillId="12" borderId="1" xfId="0" applyFont="1" applyFill="1" applyBorder="1" applyAlignment="1">
      <alignment vertical="center"/>
    </xf>
    <xf numFmtId="0" fontId="2" fillId="12" borderId="6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/>
    </xf>
    <xf numFmtId="176" fontId="6" fillId="1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shrinkToFit="1"/>
    </xf>
    <xf numFmtId="0" fontId="2" fillId="0" borderId="1" xfId="0" applyFont="1" applyBorder="1" applyAlignment="1">
      <alignment vertical="center" wrapText="1"/>
    </xf>
    <xf numFmtId="0" fontId="4" fillId="14" borderId="1" xfId="0" applyFont="1" applyFill="1" applyBorder="1" applyAlignment="1">
      <alignment vertical="center"/>
    </xf>
    <xf numFmtId="0" fontId="4" fillId="14" borderId="11" xfId="0" applyFont="1" applyFill="1" applyBorder="1" applyAlignment="1">
      <alignment vertical="center"/>
    </xf>
    <xf numFmtId="0" fontId="4" fillId="14" borderId="12" xfId="0" applyFont="1" applyFill="1" applyBorder="1" applyAlignment="1">
      <alignment horizontal="center" vertical="center"/>
    </xf>
    <xf numFmtId="0" fontId="4" fillId="14" borderId="1" xfId="0" applyFont="1" applyFill="1" applyBorder="1" applyAlignment="1">
      <alignment horizontal="center" vertical="center"/>
    </xf>
    <xf numFmtId="0" fontId="4" fillId="14" borderId="11" xfId="0" applyFont="1" applyFill="1" applyBorder="1" applyAlignment="1">
      <alignment horizontal="center" vertical="center"/>
    </xf>
    <xf numFmtId="0" fontId="4" fillId="14" borderId="4" xfId="0" applyFont="1" applyFill="1" applyBorder="1" applyAlignment="1">
      <alignment vertical="center"/>
    </xf>
    <xf numFmtId="38" fontId="2" fillId="9" borderId="2" xfId="1" applyFont="1" applyFill="1" applyBorder="1" applyAlignment="1">
      <alignment horizontal="center" vertical="center"/>
    </xf>
    <xf numFmtId="38" fontId="2" fillId="9" borderId="3" xfId="1" applyFont="1" applyFill="1" applyBorder="1" applyAlignment="1">
      <alignment horizontal="center" vertical="center"/>
    </xf>
    <xf numFmtId="38" fontId="2" fillId="9" borderId="4" xfId="1" applyFont="1" applyFill="1" applyBorder="1" applyAlignment="1">
      <alignment horizontal="center" vertical="center"/>
    </xf>
    <xf numFmtId="0" fontId="2" fillId="10" borderId="1" xfId="0" applyFont="1" applyFill="1" applyBorder="1" applyAlignment="1">
      <alignment horizontal="center" vertical="center"/>
    </xf>
    <xf numFmtId="0" fontId="2" fillId="13" borderId="4" xfId="0" applyFont="1" applyFill="1" applyBorder="1" applyAlignment="1">
      <alignment horizontal="center" vertical="center"/>
    </xf>
    <xf numFmtId="0" fontId="2" fillId="13" borderId="2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2" fillId="12" borderId="2" xfId="0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 vertical="center"/>
    </xf>
    <xf numFmtId="0" fontId="2" fillId="10" borderId="4" xfId="0" applyFont="1" applyFill="1" applyBorder="1" applyAlignment="1">
      <alignment horizontal="center" vertical="center"/>
    </xf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6" fillId="10" borderId="5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9" fontId="6" fillId="10" borderId="1" xfId="2" applyFont="1" applyFill="1" applyBorder="1" applyAlignment="1">
      <alignment vertical="center"/>
    </xf>
    <xf numFmtId="0" fontId="2" fillId="9" borderId="1" xfId="2" applyNumberFormat="1" applyFont="1" applyFill="1" applyBorder="1" applyAlignment="1">
      <alignment vertical="center"/>
    </xf>
    <xf numFmtId="0" fontId="6" fillId="1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9" borderId="2" xfId="0" applyFont="1" applyFill="1" applyBorder="1" applyAlignment="1">
      <alignment horizontal="right" vertical="center"/>
    </xf>
    <xf numFmtId="0" fontId="5" fillId="9" borderId="3" xfId="0" applyFont="1" applyFill="1" applyBorder="1" applyAlignment="1">
      <alignment horizontal="right" vertical="center"/>
    </xf>
    <xf numFmtId="0" fontId="5" fillId="9" borderId="4" xfId="0" applyFont="1" applyFill="1" applyBorder="1" applyAlignment="1">
      <alignment horizontal="right" vertical="center"/>
    </xf>
    <xf numFmtId="0" fontId="2" fillId="10" borderId="1" xfId="0" applyFont="1" applyFill="1" applyBorder="1" applyAlignment="1">
      <alignment vertical="center"/>
    </xf>
    <xf numFmtId="9" fontId="2" fillId="10" borderId="1" xfId="2" applyFont="1" applyFill="1" applyBorder="1" applyAlignment="1">
      <alignment vertical="center"/>
    </xf>
    <xf numFmtId="176" fontId="2" fillId="10" borderId="1" xfId="0" applyNumberFormat="1" applyFont="1" applyFill="1" applyBorder="1" applyAlignment="1">
      <alignment horizontal="center" vertical="center"/>
    </xf>
    <xf numFmtId="0" fontId="2" fillId="11" borderId="1" xfId="0" applyFont="1" applyFill="1" applyBorder="1" applyAlignment="1">
      <alignment vertical="center"/>
    </xf>
    <xf numFmtId="0" fontId="2" fillId="11" borderId="2" xfId="0" applyFont="1" applyFill="1" applyBorder="1" applyAlignment="1">
      <alignment horizontal="center" vertical="center"/>
    </xf>
    <xf numFmtId="0" fontId="2" fillId="11" borderId="3" xfId="0" applyFont="1" applyFill="1" applyBorder="1" applyAlignment="1">
      <alignment horizontal="center" vertical="center"/>
    </xf>
    <xf numFmtId="0" fontId="2" fillId="11" borderId="4" xfId="0" applyFont="1" applyFill="1" applyBorder="1" applyAlignment="1">
      <alignment horizontal="center" vertical="center"/>
    </xf>
    <xf numFmtId="0" fontId="2" fillId="10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ECF8A"/>
      <color rgb="FF89E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89647</xdr:colOff>
      <xdr:row>1</xdr:row>
      <xdr:rowOff>212912</xdr:rowOff>
    </xdr:from>
    <xdr:to>
      <xdr:col>47</xdr:col>
      <xdr:colOff>78442</xdr:colOff>
      <xdr:row>5</xdr:row>
      <xdr:rowOff>201707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1199EB4-17B1-498F-8E4C-1521F5C33A89}"/>
            </a:ext>
          </a:extLst>
        </xdr:cNvPr>
        <xdr:cNvSpPr/>
      </xdr:nvSpPr>
      <xdr:spPr>
        <a:xfrm>
          <a:off x="8124265" y="437030"/>
          <a:ext cx="2678206" cy="885265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600">
              <a:latin typeface="ＭＳ ゴシック" panose="020B0609070205080204" pitchFamily="49" charset="-128"/>
              <a:ea typeface="ＭＳ ゴシック" panose="020B0609070205080204" pitchFamily="49" charset="-128"/>
            </a:rPr>
            <a:t>記入例</a:t>
          </a:r>
          <a:endParaRPr kumimoji="1" lang="en-US" altLang="ja-JP" sz="16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8748E-C299-4E9B-B602-0EFD925B0350}">
  <sheetPr>
    <pageSetUpPr fitToPage="1"/>
  </sheetPr>
  <dimension ref="A1:AZ94"/>
  <sheetViews>
    <sheetView showGridLines="0" topLeftCell="A51" zoomScale="85" zoomScaleNormal="85" workbookViewId="0">
      <selection activeCell="I69" sqref="I69:L69"/>
    </sheetView>
  </sheetViews>
  <sheetFormatPr defaultColWidth="3" defaultRowHeight="18" customHeight="1" x14ac:dyDescent="0.55000000000000004"/>
  <cols>
    <col min="1" max="1" width="5.5" style="2" bestFit="1" customWidth="1"/>
    <col min="2" max="16384" width="3" style="2"/>
  </cols>
  <sheetData>
    <row r="1" spans="1:50" ht="18" customHeight="1" x14ac:dyDescent="0.55000000000000004">
      <c r="A1" s="16"/>
      <c r="B1" s="15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0" ht="18" customHeight="1" x14ac:dyDescent="0.55000000000000004">
      <c r="A2" s="17"/>
      <c r="B2" s="18" t="s">
        <v>62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" customHeight="1" x14ac:dyDescent="0.55000000000000004">
      <c r="A3" s="14"/>
      <c r="B3" s="19" t="s">
        <v>63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5" spans="1:50" ht="18" customHeight="1" x14ac:dyDescent="0.55000000000000004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s="12" customFormat="1" ht="18" customHeight="1" x14ac:dyDescent="0.55000000000000004">
      <c r="A6" s="11"/>
      <c r="B6" s="12" t="s">
        <v>34</v>
      </c>
    </row>
    <row r="7" spans="1:50" s="12" customFormat="1" ht="18" customHeight="1" x14ac:dyDescent="0.55000000000000004">
      <c r="A7" s="11"/>
      <c r="C7" s="92" t="s">
        <v>70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5">
        <v>0.43099999999999999</v>
      </c>
      <c r="Q7" s="96"/>
      <c r="R7" s="96"/>
      <c r="S7" s="97"/>
      <c r="U7" s="9"/>
    </row>
    <row r="8" spans="1:50" s="12" customFormat="1" ht="18" customHeight="1" x14ac:dyDescent="0.55000000000000004">
      <c r="A8" s="11"/>
      <c r="C8" s="92" t="s">
        <v>71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  <c r="P8" s="95">
        <f>2.05/45*3.6</f>
        <v>0.16399999999999998</v>
      </c>
      <c r="Q8" s="96"/>
      <c r="R8" s="96"/>
      <c r="S8" s="97"/>
      <c r="U8" s="9"/>
      <c r="AK8" s="9"/>
      <c r="AU8" s="9"/>
    </row>
    <row r="9" spans="1:50" s="12" customFormat="1" ht="18" customHeight="1" x14ac:dyDescent="0.55000000000000004">
      <c r="A9" s="11"/>
      <c r="C9" s="92" t="s">
        <v>72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P9" s="95">
        <f>0.0163*44/12*3.6</f>
        <v>0.21515999999999999</v>
      </c>
      <c r="Q9" s="96"/>
      <c r="R9" s="96"/>
      <c r="S9" s="97"/>
      <c r="U9" s="9"/>
      <c r="AG9" s="9"/>
      <c r="AU9" s="9"/>
    </row>
    <row r="10" spans="1:50" s="12" customFormat="1" ht="18" customHeight="1" x14ac:dyDescent="0.55000000000000004">
      <c r="A10" s="11"/>
    </row>
    <row r="11" spans="1:50" ht="18" customHeight="1" x14ac:dyDescent="0.55000000000000004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8" customHeight="1" x14ac:dyDescent="0.55000000000000004">
      <c r="A12" s="4"/>
      <c r="B12" s="2" t="s">
        <v>12</v>
      </c>
    </row>
    <row r="13" spans="1:50" ht="18" customHeight="1" x14ac:dyDescent="0.55000000000000004">
      <c r="A13" s="4"/>
      <c r="C13" s="35" t="s">
        <v>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91">
        <v>270</v>
      </c>
      <c r="Q13" s="91"/>
      <c r="R13" s="91"/>
      <c r="S13" s="91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50" ht="18" customHeight="1" x14ac:dyDescent="0.55000000000000004">
      <c r="A14" s="4"/>
      <c r="C14" s="35" t="s">
        <v>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91">
        <v>8</v>
      </c>
      <c r="Q14" s="91"/>
      <c r="R14" s="91"/>
      <c r="S14" s="91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50" ht="18" customHeight="1" x14ac:dyDescent="0.55000000000000004">
      <c r="A15" s="4"/>
      <c r="C15" s="35" t="s">
        <v>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89">
        <v>0.35</v>
      </c>
      <c r="Q15" s="89"/>
      <c r="R15" s="89"/>
      <c r="S15" s="89"/>
      <c r="T15" s="24" t="s">
        <v>4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50" ht="18" customHeight="1" x14ac:dyDescent="0.55000000000000004">
      <c r="A16" s="4"/>
      <c r="C16" s="35" t="s">
        <v>40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90">
        <f>P13*P14*P15</f>
        <v>756</v>
      </c>
      <c r="Q16" s="90"/>
      <c r="R16" s="90"/>
      <c r="S16" s="9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52" ht="18" customHeight="1" x14ac:dyDescent="0.55000000000000004">
      <c r="A17" s="4"/>
    </row>
    <row r="18" spans="1:52" ht="18" customHeight="1" x14ac:dyDescent="0.55000000000000004">
      <c r="A18" s="4"/>
      <c r="B18" s="2" t="s">
        <v>53</v>
      </c>
    </row>
    <row r="19" spans="1:52" ht="18" customHeight="1" x14ac:dyDescent="0.55000000000000004">
      <c r="A19" s="4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9" t="s">
        <v>67</v>
      </c>
      <c r="Q19" s="70"/>
      <c r="R19" s="70"/>
      <c r="S19" s="70"/>
      <c r="T19" s="70"/>
      <c r="U19" s="70"/>
      <c r="V19" s="70"/>
      <c r="W19" s="71"/>
      <c r="X19" s="69" t="s">
        <v>68</v>
      </c>
      <c r="Y19" s="70"/>
      <c r="Z19" s="70"/>
      <c r="AA19" s="70"/>
      <c r="AB19" s="70"/>
      <c r="AC19" s="70"/>
      <c r="AD19" s="70"/>
      <c r="AE19" s="71"/>
      <c r="AF19" s="69" t="s">
        <v>69</v>
      </c>
      <c r="AG19" s="70"/>
      <c r="AH19" s="70"/>
      <c r="AI19" s="70"/>
      <c r="AJ19" s="70"/>
      <c r="AK19" s="70"/>
      <c r="AL19" s="70"/>
      <c r="AM19" s="71"/>
      <c r="AN19" s="72"/>
      <c r="AO19" s="67"/>
      <c r="AP19" s="67"/>
      <c r="AQ19" s="67"/>
      <c r="AR19" s="67"/>
      <c r="AS19" s="67"/>
      <c r="AT19" s="67"/>
      <c r="AU19" s="67"/>
      <c r="AV19" s="67"/>
      <c r="AW19" s="67"/>
      <c r="AX19" s="67"/>
    </row>
    <row r="20" spans="1:52" ht="18" customHeight="1" x14ac:dyDescent="0.55000000000000004">
      <c r="A20" s="4"/>
      <c r="C20" s="24" t="s">
        <v>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41" t="s">
        <v>32</v>
      </c>
      <c r="Q20" s="41"/>
      <c r="R20" s="41"/>
      <c r="S20" s="41"/>
      <c r="T20" s="41"/>
      <c r="U20" s="41"/>
      <c r="V20" s="41"/>
      <c r="W20" s="41"/>
      <c r="X20" s="41" t="s">
        <v>32</v>
      </c>
      <c r="Y20" s="41"/>
      <c r="Z20" s="41"/>
      <c r="AA20" s="41"/>
      <c r="AB20" s="41"/>
      <c r="AC20" s="41"/>
      <c r="AD20" s="41"/>
      <c r="AE20" s="41"/>
      <c r="AF20" s="41" t="s">
        <v>32</v>
      </c>
      <c r="AG20" s="41"/>
      <c r="AH20" s="41"/>
      <c r="AI20" s="41"/>
      <c r="AJ20" s="41"/>
      <c r="AK20" s="41"/>
      <c r="AL20" s="41"/>
      <c r="AM20" s="41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1:52" ht="50.25" customHeight="1" x14ac:dyDescent="0.55000000000000004">
      <c r="A21" s="4"/>
      <c r="C21" s="24" t="s">
        <v>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41" t="s">
        <v>76</v>
      </c>
      <c r="Q21" s="41"/>
      <c r="R21" s="41"/>
      <c r="S21" s="41"/>
      <c r="T21" s="41"/>
      <c r="U21" s="41"/>
      <c r="V21" s="41"/>
      <c r="W21" s="41"/>
      <c r="X21" s="41" t="s">
        <v>42</v>
      </c>
      <c r="Y21" s="41"/>
      <c r="Z21" s="41"/>
      <c r="AA21" s="41"/>
      <c r="AB21" s="41"/>
      <c r="AC21" s="41"/>
      <c r="AD21" s="41"/>
      <c r="AE21" s="41"/>
      <c r="AF21" s="41" t="s">
        <v>46</v>
      </c>
      <c r="AG21" s="41"/>
      <c r="AH21" s="41"/>
      <c r="AI21" s="41"/>
      <c r="AJ21" s="41"/>
      <c r="AK21" s="41"/>
      <c r="AL21" s="41"/>
      <c r="AM21" s="41"/>
      <c r="AN21" s="66" t="s">
        <v>58</v>
      </c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1:52" ht="18" customHeight="1" x14ac:dyDescent="0.55000000000000004">
      <c r="A22" s="4"/>
      <c r="C22" s="28" t="s">
        <v>43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41" t="s">
        <v>41</v>
      </c>
      <c r="Q22" s="41"/>
      <c r="R22" s="41"/>
      <c r="S22" s="41"/>
      <c r="T22" s="41"/>
      <c r="U22" s="41"/>
      <c r="V22" s="41"/>
      <c r="W22" s="41"/>
      <c r="X22" s="41" t="s">
        <v>47</v>
      </c>
      <c r="Y22" s="41"/>
      <c r="Z22" s="41"/>
      <c r="AA22" s="41"/>
      <c r="AB22" s="41"/>
      <c r="AC22" s="41"/>
      <c r="AD22" s="41"/>
      <c r="AE22" s="41"/>
      <c r="AF22" s="41" t="s">
        <v>47</v>
      </c>
      <c r="AG22" s="41"/>
      <c r="AH22" s="41"/>
      <c r="AI22" s="41"/>
      <c r="AJ22" s="41"/>
      <c r="AK22" s="41"/>
      <c r="AL22" s="41"/>
      <c r="AM22" s="41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</row>
    <row r="23" spans="1:52" ht="18" customHeight="1" x14ac:dyDescent="0.55000000000000004">
      <c r="A23" s="4"/>
      <c r="C23" s="24" t="s">
        <v>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41">
        <v>1999</v>
      </c>
      <c r="Q23" s="41"/>
      <c r="R23" s="41"/>
      <c r="S23" s="41"/>
      <c r="T23" s="41"/>
      <c r="U23" s="41"/>
      <c r="V23" s="41"/>
      <c r="W23" s="41"/>
      <c r="X23" s="41">
        <v>2010</v>
      </c>
      <c r="Y23" s="41"/>
      <c r="Z23" s="41"/>
      <c r="AA23" s="41"/>
      <c r="AB23" s="41"/>
      <c r="AC23" s="41"/>
      <c r="AD23" s="41"/>
      <c r="AE23" s="41"/>
      <c r="AF23" s="41">
        <v>2011</v>
      </c>
      <c r="AG23" s="41"/>
      <c r="AH23" s="41"/>
      <c r="AI23" s="41"/>
      <c r="AJ23" s="41"/>
      <c r="AK23" s="41"/>
      <c r="AL23" s="41"/>
      <c r="AM23" s="41"/>
      <c r="AN23" s="24" t="s">
        <v>75</v>
      </c>
      <c r="AO23" s="24"/>
      <c r="AP23" s="24"/>
      <c r="AQ23" s="24"/>
      <c r="AR23" s="24"/>
      <c r="AS23" s="24"/>
      <c r="AT23" s="24"/>
      <c r="AU23" s="24"/>
      <c r="AV23" s="24"/>
      <c r="AW23" s="24"/>
      <c r="AX23" s="24"/>
    </row>
    <row r="24" spans="1:52" ht="18" customHeight="1" x14ac:dyDescent="0.55000000000000004">
      <c r="A24" s="4"/>
      <c r="C24" s="24" t="s">
        <v>73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8">
        <f>IF(P23&lt;&gt;"",2025-P23,"")</f>
        <v>26</v>
      </c>
      <c r="Q24" s="88"/>
      <c r="R24" s="88"/>
      <c r="S24" s="88"/>
      <c r="T24" s="88"/>
      <c r="U24" s="88"/>
      <c r="V24" s="88"/>
      <c r="W24" s="88"/>
      <c r="X24" s="88">
        <f t="shared" ref="X24" si="0">IF(X23&lt;&gt;"",2025-X23,"")</f>
        <v>15</v>
      </c>
      <c r="Y24" s="88"/>
      <c r="Z24" s="88"/>
      <c r="AA24" s="88"/>
      <c r="AB24" s="88"/>
      <c r="AC24" s="88"/>
      <c r="AD24" s="88"/>
      <c r="AE24" s="88"/>
      <c r="AF24" s="88">
        <f t="shared" ref="AF24" si="1">IF(AF23&lt;&gt;"",2025-AF23,"")</f>
        <v>14</v>
      </c>
      <c r="AG24" s="88"/>
      <c r="AH24" s="88"/>
      <c r="AI24" s="88"/>
      <c r="AJ24" s="88"/>
      <c r="AK24" s="88"/>
      <c r="AL24" s="88"/>
      <c r="AM24" s="88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Z24" s="9"/>
    </row>
    <row r="25" spans="1:52" ht="18" customHeight="1" x14ac:dyDescent="0.55000000000000004">
      <c r="A25" s="4"/>
      <c r="C25" s="28" t="s">
        <v>33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83">
        <f>IF(P24&gt;=20,0.8,IF(P24&gt;=15,0.85,IF(P24&gt;=10,0.9,1)))</f>
        <v>0.8</v>
      </c>
      <c r="Q25" s="84"/>
      <c r="R25" s="84"/>
      <c r="S25" s="84"/>
      <c r="T25" s="84"/>
      <c r="U25" s="84"/>
      <c r="V25" s="84"/>
      <c r="W25" s="85"/>
      <c r="X25" s="83">
        <f t="shared" ref="X25" si="2">IF(X24&gt;=20,0.8,IF(X24&gt;=15,0.85,IF(X24&gt;=10,0.9,1)))</f>
        <v>0.85</v>
      </c>
      <c r="Y25" s="84"/>
      <c r="Z25" s="84"/>
      <c r="AA25" s="84"/>
      <c r="AB25" s="84"/>
      <c r="AC25" s="84"/>
      <c r="AD25" s="84"/>
      <c r="AE25" s="85"/>
      <c r="AF25" s="83">
        <f t="shared" ref="AF25" si="3">IF(AF24&gt;=20,0.8,IF(AF24&gt;=15,0.85,IF(AF24&gt;=10,0.9,1)))</f>
        <v>0.9</v>
      </c>
      <c r="AG25" s="84"/>
      <c r="AH25" s="84"/>
      <c r="AI25" s="84"/>
      <c r="AJ25" s="84"/>
      <c r="AK25" s="84"/>
      <c r="AL25" s="84"/>
      <c r="AM25" s="85"/>
      <c r="AN25" s="28"/>
      <c r="AO25" s="29"/>
      <c r="AP25" s="29"/>
      <c r="AQ25" s="29"/>
      <c r="AR25" s="29"/>
      <c r="AS25" s="29"/>
      <c r="AT25" s="29"/>
      <c r="AU25" s="29"/>
      <c r="AV25" s="29"/>
      <c r="AW25" s="29"/>
      <c r="AX25" s="30"/>
      <c r="AZ25" s="9"/>
    </row>
    <row r="26" spans="1:52" ht="18" customHeight="1" x14ac:dyDescent="0.55000000000000004">
      <c r="A26" s="4"/>
      <c r="C26" s="86" t="s">
        <v>5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87">
        <v>1</v>
      </c>
      <c r="Q26" s="87"/>
      <c r="R26" s="87"/>
      <c r="S26" s="87"/>
      <c r="T26" s="87"/>
      <c r="U26" s="87"/>
      <c r="V26" s="87"/>
      <c r="W26" s="87"/>
      <c r="X26" s="87">
        <v>1</v>
      </c>
      <c r="Y26" s="87"/>
      <c r="Z26" s="87"/>
      <c r="AA26" s="87"/>
      <c r="AB26" s="87"/>
      <c r="AC26" s="87"/>
      <c r="AD26" s="87"/>
      <c r="AE26" s="87"/>
      <c r="AF26" s="87">
        <v>1</v>
      </c>
      <c r="AG26" s="87"/>
      <c r="AH26" s="87"/>
      <c r="AI26" s="87"/>
      <c r="AJ26" s="87"/>
      <c r="AK26" s="87"/>
      <c r="AL26" s="87"/>
      <c r="AM26" s="87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</row>
    <row r="27" spans="1:52" ht="18" customHeight="1" x14ac:dyDescent="0.55000000000000004">
      <c r="A27" s="4"/>
      <c r="C27" s="55" t="s">
        <v>35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79"/>
      <c r="Q27" s="63"/>
      <c r="R27" s="63"/>
      <c r="S27" s="63"/>
      <c r="T27" s="63"/>
      <c r="U27" s="63"/>
      <c r="V27" s="63"/>
      <c r="W27" s="80"/>
      <c r="X27" s="79"/>
      <c r="Y27" s="63"/>
      <c r="Z27" s="63"/>
      <c r="AA27" s="63"/>
      <c r="AB27" s="63"/>
      <c r="AC27" s="63"/>
      <c r="AD27" s="63"/>
      <c r="AE27" s="80"/>
      <c r="AF27" s="79"/>
      <c r="AG27" s="63"/>
      <c r="AH27" s="63"/>
      <c r="AI27" s="63"/>
      <c r="AJ27" s="63"/>
      <c r="AK27" s="63"/>
      <c r="AL27" s="63"/>
      <c r="AM27" s="80"/>
      <c r="AN27" s="60" t="s">
        <v>36</v>
      </c>
      <c r="AO27" s="61"/>
      <c r="AP27" s="61"/>
      <c r="AQ27" s="61"/>
      <c r="AR27" s="61"/>
      <c r="AS27" s="61"/>
      <c r="AT27" s="61"/>
      <c r="AU27" s="61"/>
      <c r="AV27" s="61"/>
      <c r="AW27" s="61"/>
      <c r="AX27" s="61"/>
    </row>
    <row r="28" spans="1:52" ht="18" customHeight="1" x14ac:dyDescent="0.55000000000000004">
      <c r="A28" s="4"/>
      <c r="C28" s="81"/>
      <c r="D28" s="24" t="s">
        <v>9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2"/>
      <c r="Q28" s="76"/>
      <c r="R28" s="76"/>
      <c r="S28" s="76"/>
      <c r="T28" s="76"/>
      <c r="U28" s="76"/>
      <c r="V28" s="76"/>
      <c r="W28" s="76"/>
      <c r="X28" s="41">
        <v>20</v>
      </c>
      <c r="Y28" s="41"/>
      <c r="Z28" s="41"/>
      <c r="AA28" s="41"/>
      <c r="AB28" s="41"/>
      <c r="AC28" s="41"/>
      <c r="AD28" s="41"/>
      <c r="AE28" s="41"/>
      <c r="AF28" s="41">
        <v>2.5</v>
      </c>
      <c r="AG28" s="41"/>
      <c r="AH28" s="41"/>
      <c r="AI28" s="41"/>
      <c r="AJ28" s="41"/>
      <c r="AK28" s="41"/>
      <c r="AL28" s="41"/>
      <c r="AM28" s="41"/>
      <c r="AN28" s="24" t="s">
        <v>59</v>
      </c>
      <c r="AO28" s="24"/>
      <c r="AP28" s="24"/>
      <c r="AQ28" s="24"/>
      <c r="AR28" s="24"/>
      <c r="AS28" s="24"/>
      <c r="AT28" s="24"/>
      <c r="AU28" s="24"/>
      <c r="AV28" s="24"/>
      <c r="AW28" s="24"/>
      <c r="AX28" s="24"/>
    </row>
    <row r="29" spans="1:52" ht="18" customHeight="1" x14ac:dyDescent="0.55000000000000004">
      <c r="A29" s="4"/>
      <c r="C29" s="63"/>
      <c r="D29" s="45" t="s">
        <v>10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76"/>
      <c r="Q29" s="76"/>
      <c r="R29" s="76"/>
      <c r="S29" s="76"/>
      <c r="T29" s="76"/>
      <c r="U29" s="76"/>
      <c r="V29" s="76"/>
      <c r="W29" s="76"/>
      <c r="X29" s="41">
        <v>6.74</v>
      </c>
      <c r="Y29" s="41"/>
      <c r="Z29" s="41"/>
      <c r="AA29" s="41"/>
      <c r="AB29" s="41"/>
      <c r="AC29" s="41"/>
      <c r="AD29" s="41"/>
      <c r="AE29" s="41"/>
      <c r="AF29" s="41">
        <v>0.47</v>
      </c>
      <c r="AG29" s="41"/>
      <c r="AH29" s="41"/>
      <c r="AI29" s="41"/>
      <c r="AJ29" s="41"/>
      <c r="AK29" s="41"/>
      <c r="AL29" s="41"/>
      <c r="AM29" s="41"/>
      <c r="AN29" s="24" t="s">
        <v>59</v>
      </c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52" ht="18" customHeight="1" x14ac:dyDescent="0.55000000000000004">
      <c r="A30" s="4"/>
      <c r="C30" s="46" t="s">
        <v>37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77"/>
      <c r="Q30" s="54"/>
      <c r="R30" s="54"/>
      <c r="S30" s="54"/>
      <c r="T30" s="54"/>
      <c r="U30" s="54"/>
      <c r="V30" s="54"/>
      <c r="W30" s="78"/>
      <c r="X30" s="77"/>
      <c r="Y30" s="54"/>
      <c r="Z30" s="54"/>
      <c r="AA30" s="54"/>
      <c r="AB30" s="54"/>
      <c r="AC30" s="54"/>
      <c r="AD30" s="54"/>
      <c r="AE30" s="78"/>
      <c r="AF30" s="77"/>
      <c r="AG30" s="54"/>
      <c r="AH30" s="54"/>
      <c r="AI30" s="54"/>
      <c r="AJ30" s="54"/>
      <c r="AK30" s="54"/>
      <c r="AL30" s="54"/>
      <c r="AM30" s="78"/>
      <c r="AN30" s="51" t="s">
        <v>38</v>
      </c>
      <c r="AO30" s="52"/>
      <c r="AP30" s="52"/>
      <c r="AQ30" s="52"/>
      <c r="AR30" s="52"/>
      <c r="AS30" s="52"/>
      <c r="AT30" s="52"/>
      <c r="AU30" s="52"/>
      <c r="AV30" s="52"/>
      <c r="AW30" s="52"/>
      <c r="AX30" s="52"/>
    </row>
    <row r="31" spans="1:52" ht="18" customHeight="1" x14ac:dyDescent="0.55000000000000004">
      <c r="A31" s="4"/>
      <c r="C31" s="53"/>
      <c r="D31" s="24" t="s">
        <v>9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41">
        <v>45</v>
      </c>
      <c r="Q31" s="41"/>
      <c r="R31" s="41"/>
      <c r="S31" s="41"/>
      <c r="T31" s="41"/>
      <c r="U31" s="41"/>
      <c r="V31" s="41"/>
      <c r="W31" s="41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24" t="s">
        <v>59</v>
      </c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2" ht="18" customHeight="1" x14ac:dyDescent="0.55000000000000004">
      <c r="A32" s="4"/>
      <c r="C32" s="54"/>
      <c r="D32" s="24" t="s">
        <v>10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41">
        <v>0.67</v>
      </c>
      <c r="Q32" s="41"/>
      <c r="R32" s="41"/>
      <c r="S32" s="41"/>
      <c r="T32" s="41"/>
      <c r="U32" s="41"/>
      <c r="V32" s="41"/>
      <c r="W32" s="41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24" t="s">
        <v>59</v>
      </c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2" ht="18" customHeight="1" x14ac:dyDescent="0.55000000000000004">
      <c r="A33" s="4"/>
      <c r="C33" s="54"/>
      <c r="D33" s="24" t="s">
        <v>39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41">
        <v>38</v>
      </c>
      <c r="Q33" s="41"/>
      <c r="R33" s="41"/>
      <c r="S33" s="41"/>
      <c r="T33" s="41"/>
      <c r="U33" s="41"/>
      <c r="V33" s="41"/>
      <c r="W33" s="41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24" t="s">
        <v>59</v>
      </c>
      <c r="AO33" s="24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2" ht="18" customHeight="1" x14ac:dyDescent="0.55000000000000004">
      <c r="A34" s="4"/>
      <c r="C34" s="28" t="s">
        <v>74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42">
        <f>ROUND($P$16/P25,0)</f>
        <v>945</v>
      </c>
      <c r="Q34" s="43"/>
      <c r="R34" s="43"/>
      <c r="S34" s="43"/>
      <c r="T34" s="43"/>
      <c r="U34" s="43"/>
      <c r="V34" s="43"/>
      <c r="W34" s="44"/>
      <c r="X34" s="42">
        <f t="shared" ref="X34" si="4">ROUND($P$16/X25,0)</f>
        <v>889</v>
      </c>
      <c r="Y34" s="43"/>
      <c r="Z34" s="43"/>
      <c r="AA34" s="43"/>
      <c r="AB34" s="43"/>
      <c r="AC34" s="43"/>
      <c r="AD34" s="43"/>
      <c r="AE34" s="44"/>
      <c r="AF34" s="42">
        <f t="shared" ref="AF34" si="5">ROUND($P$16/AF25,0)</f>
        <v>840</v>
      </c>
      <c r="AG34" s="43"/>
      <c r="AH34" s="43"/>
      <c r="AI34" s="43"/>
      <c r="AJ34" s="43"/>
      <c r="AK34" s="43"/>
      <c r="AL34" s="43"/>
      <c r="AM34" s="44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Z34" s="9"/>
    </row>
    <row r="35" spans="1:52" ht="18" customHeight="1" x14ac:dyDescent="0.55000000000000004">
      <c r="A35" s="4"/>
      <c r="C35" s="24" t="s">
        <v>44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>ROUND((P29+P32)*P26*P34,0)</f>
        <v>633</v>
      </c>
      <c r="Q35" s="25"/>
      <c r="R35" s="25"/>
      <c r="S35" s="25"/>
      <c r="T35" s="25"/>
      <c r="U35" s="25"/>
      <c r="V35" s="25"/>
      <c r="W35" s="25"/>
      <c r="X35" s="25">
        <f t="shared" ref="X35" si="6">ROUND((X29+X32)*X26*X34,0)</f>
        <v>5992</v>
      </c>
      <c r="Y35" s="25"/>
      <c r="Z35" s="25"/>
      <c r="AA35" s="25"/>
      <c r="AB35" s="25"/>
      <c r="AC35" s="25"/>
      <c r="AD35" s="25"/>
      <c r="AE35" s="25"/>
      <c r="AF35" s="25">
        <f t="shared" ref="AF35" si="7">ROUND((AF29+AF32)*AF26*AF34,0)</f>
        <v>395</v>
      </c>
      <c r="AG35" s="25"/>
      <c r="AH35" s="25"/>
      <c r="AI35" s="25"/>
      <c r="AJ35" s="25"/>
      <c r="AK35" s="25"/>
      <c r="AL35" s="25"/>
      <c r="AM35" s="25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Z35" s="9"/>
    </row>
    <row r="36" spans="1:52" ht="18" customHeight="1" x14ac:dyDescent="0.55000000000000004">
      <c r="A36" s="4"/>
      <c r="C36" s="24" t="s">
        <v>45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>IF(P33&lt;&gt;"",ROUND(P33*P26*P34,0),0)</f>
        <v>35910</v>
      </c>
      <c r="Q36" s="25"/>
      <c r="R36" s="25"/>
      <c r="S36" s="25"/>
      <c r="T36" s="25"/>
      <c r="U36" s="25"/>
      <c r="V36" s="25"/>
      <c r="W36" s="25"/>
      <c r="X36" s="25">
        <f t="shared" ref="X36" si="8">IF(X33&lt;&gt;"",ROUND(X33*X26*X34,0),0)</f>
        <v>0</v>
      </c>
      <c r="Y36" s="25"/>
      <c r="Z36" s="25"/>
      <c r="AA36" s="25"/>
      <c r="AB36" s="25"/>
      <c r="AC36" s="25"/>
      <c r="AD36" s="25"/>
      <c r="AE36" s="25"/>
      <c r="AF36" s="25">
        <f t="shared" ref="AF36" si="9">IF(AF33&lt;&gt;"",ROUND(AF33*AF26*AF34,0),0)</f>
        <v>0</v>
      </c>
      <c r="AG36" s="25"/>
      <c r="AH36" s="25"/>
      <c r="AI36" s="25"/>
      <c r="AJ36" s="25"/>
      <c r="AK36" s="25"/>
      <c r="AL36" s="25"/>
      <c r="AM36" s="25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1:52" ht="18" customHeight="1" x14ac:dyDescent="0.55000000000000004">
      <c r="A37" s="4"/>
      <c r="C37" s="24" t="s">
        <v>11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>ROUND(P35*$P$7+P36*IF(P22="都市ガス",$P$8,IF(P22="LPガス",$P$9,0)),0)</f>
        <v>6162</v>
      </c>
      <c r="Q37" s="25"/>
      <c r="R37" s="25"/>
      <c r="S37" s="25"/>
      <c r="T37" s="25"/>
      <c r="U37" s="25"/>
      <c r="V37" s="25"/>
      <c r="W37" s="25"/>
      <c r="X37" s="25">
        <f>ROUND(X35*$P$7+X36*IF(X22="都市ガス",$P$8,IF(X22="LPガス",$P$9,0)),0)</f>
        <v>2583</v>
      </c>
      <c r="Y37" s="25"/>
      <c r="Z37" s="25"/>
      <c r="AA37" s="25"/>
      <c r="AB37" s="25"/>
      <c r="AC37" s="25"/>
      <c r="AD37" s="25"/>
      <c r="AE37" s="25"/>
      <c r="AF37" s="25">
        <f>ROUND(AF35*$P$7+AF36*IF(AF22="都市ガス",$P$8,IF(AF22="LPガス",$P$9,0)),0)</f>
        <v>170</v>
      </c>
      <c r="AG37" s="25"/>
      <c r="AH37" s="25"/>
      <c r="AI37" s="25"/>
      <c r="AJ37" s="25"/>
      <c r="AK37" s="25"/>
      <c r="AL37" s="25"/>
      <c r="AM37" s="25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</row>
    <row r="38" spans="1:52" ht="18" customHeight="1" x14ac:dyDescent="0.55000000000000004">
      <c r="A38" s="4"/>
      <c r="C38" s="24" t="s">
        <v>48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73">
        <f>SUM(P37:AM37)</f>
        <v>8915</v>
      </c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5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2" ht="18" customHeight="1" x14ac:dyDescent="0.55000000000000004">
      <c r="A39" s="4"/>
    </row>
    <row r="40" spans="1:52" ht="18" customHeight="1" x14ac:dyDescent="0.55000000000000004">
      <c r="A40" s="4"/>
      <c r="B40" s="2" t="s">
        <v>14</v>
      </c>
    </row>
    <row r="41" spans="1:52" ht="18" customHeight="1" x14ac:dyDescent="0.55000000000000004">
      <c r="A41" s="4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8"/>
      <c r="P41" s="69" t="s">
        <v>64</v>
      </c>
      <c r="Q41" s="70"/>
      <c r="R41" s="70"/>
      <c r="S41" s="70"/>
      <c r="T41" s="70"/>
      <c r="U41" s="70"/>
      <c r="V41" s="70"/>
      <c r="W41" s="71"/>
      <c r="X41" s="69" t="s">
        <v>65</v>
      </c>
      <c r="Y41" s="70"/>
      <c r="Z41" s="70"/>
      <c r="AA41" s="70"/>
      <c r="AB41" s="70"/>
      <c r="AC41" s="70"/>
      <c r="AD41" s="70"/>
      <c r="AE41" s="71"/>
      <c r="AF41" s="69" t="s">
        <v>66</v>
      </c>
      <c r="AG41" s="70"/>
      <c r="AH41" s="70"/>
      <c r="AI41" s="70"/>
      <c r="AJ41" s="70"/>
      <c r="AK41" s="70"/>
      <c r="AL41" s="70"/>
      <c r="AM41" s="71"/>
      <c r="AN41" s="72"/>
      <c r="AO41" s="67"/>
      <c r="AP41" s="67"/>
      <c r="AQ41" s="67"/>
      <c r="AR41" s="67"/>
      <c r="AS41" s="67"/>
      <c r="AT41" s="67"/>
      <c r="AU41" s="67"/>
      <c r="AV41" s="67"/>
      <c r="AW41" s="67"/>
      <c r="AX41" s="67"/>
    </row>
    <row r="42" spans="1:52" ht="18" customHeight="1" x14ac:dyDescent="0.55000000000000004">
      <c r="A42" s="4"/>
      <c r="C42" s="24" t="s">
        <v>6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41" t="s">
        <v>32</v>
      </c>
      <c r="Q42" s="41"/>
      <c r="R42" s="41"/>
      <c r="S42" s="41"/>
      <c r="T42" s="41"/>
      <c r="U42" s="41"/>
      <c r="V42" s="41"/>
      <c r="W42" s="41"/>
      <c r="X42" s="41" t="s">
        <v>32</v>
      </c>
      <c r="Y42" s="41"/>
      <c r="Z42" s="41"/>
      <c r="AA42" s="41"/>
      <c r="AB42" s="41"/>
      <c r="AC42" s="41"/>
      <c r="AD42" s="41"/>
      <c r="AE42" s="41"/>
      <c r="AF42" s="41" t="s">
        <v>32</v>
      </c>
      <c r="AG42" s="41"/>
      <c r="AH42" s="41"/>
      <c r="AI42" s="41"/>
      <c r="AJ42" s="41"/>
      <c r="AK42" s="41"/>
      <c r="AL42" s="41"/>
      <c r="AM42" s="41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</row>
    <row r="43" spans="1:52" ht="50.25" customHeight="1" x14ac:dyDescent="0.55000000000000004">
      <c r="A43" s="4"/>
      <c r="C43" s="24" t="s">
        <v>7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41" t="s">
        <v>77</v>
      </c>
      <c r="Q43" s="41"/>
      <c r="R43" s="41"/>
      <c r="S43" s="41"/>
      <c r="T43" s="41"/>
      <c r="U43" s="41"/>
      <c r="V43" s="41"/>
      <c r="W43" s="41"/>
      <c r="X43" s="41" t="s">
        <v>57</v>
      </c>
      <c r="Y43" s="41"/>
      <c r="Z43" s="41"/>
      <c r="AA43" s="41"/>
      <c r="AB43" s="41"/>
      <c r="AC43" s="41"/>
      <c r="AD43" s="41"/>
      <c r="AE43" s="41"/>
      <c r="AF43" s="41" t="s">
        <v>78</v>
      </c>
      <c r="AG43" s="41"/>
      <c r="AH43" s="41"/>
      <c r="AI43" s="41"/>
      <c r="AJ43" s="41"/>
      <c r="AK43" s="41"/>
      <c r="AL43" s="41"/>
      <c r="AM43" s="41"/>
      <c r="AN43" s="66" t="s">
        <v>58</v>
      </c>
      <c r="AO43" s="24"/>
      <c r="AP43" s="24"/>
      <c r="AQ43" s="24"/>
      <c r="AR43" s="24"/>
      <c r="AS43" s="24"/>
      <c r="AT43" s="24"/>
      <c r="AU43" s="24"/>
      <c r="AV43" s="24"/>
      <c r="AW43" s="24"/>
      <c r="AX43" s="24"/>
    </row>
    <row r="44" spans="1:52" ht="18" customHeight="1" x14ac:dyDescent="0.55000000000000004">
      <c r="A44" s="4"/>
      <c r="C44" s="28" t="s">
        <v>43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  <c r="P44" s="41" t="s">
        <v>41</v>
      </c>
      <c r="Q44" s="41"/>
      <c r="R44" s="41"/>
      <c r="S44" s="41"/>
      <c r="T44" s="41"/>
      <c r="U44" s="41"/>
      <c r="V44" s="41"/>
      <c r="W44" s="41"/>
      <c r="X44" s="41" t="s">
        <v>47</v>
      </c>
      <c r="Y44" s="41"/>
      <c r="Z44" s="41"/>
      <c r="AA44" s="41"/>
      <c r="AB44" s="41"/>
      <c r="AC44" s="41"/>
      <c r="AD44" s="41"/>
      <c r="AE44" s="41"/>
      <c r="AF44" s="41" t="s">
        <v>47</v>
      </c>
      <c r="AG44" s="41"/>
      <c r="AH44" s="41"/>
      <c r="AI44" s="41"/>
      <c r="AJ44" s="41"/>
      <c r="AK44" s="41"/>
      <c r="AL44" s="41"/>
      <c r="AM44" s="41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</row>
    <row r="45" spans="1:52" ht="18" customHeight="1" x14ac:dyDescent="0.55000000000000004">
      <c r="A45" s="4"/>
      <c r="C45" s="24" t="s">
        <v>54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64">
        <v>4</v>
      </c>
      <c r="AG45" s="64"/>
      <c r="AH45" s="64"/>
      <c r="AI45" s="64"/>
      <c r="AJ45" s="64"/>
      <c r="AK45" s="64"/>
      <c r="AL45" s="64"/>
      <c r="AM45" s="64"/>
      <c r="AN45" s="65" t="s">
        <v>55</v>
      </c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Z45" s="9"/>
    </row>
    <row r="46" spans="1:52" ht="18" customHeight="1" x14ac:dyDescent="0.55000000000000004">
      <c r="A46" s="4"/>
      <c r="C46" s="24" t="s">
        <v>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41">
        <v>1</v>
      </c>
      <c r="Q46" s="41"/>
      <c r="R46" s="41"/>
      <c r="S46" s="41"/>
      <c r="T46" s="41"/>
      <c r="U46" s="41"/>
      <c r="V46" s="41"/>
      <c r="W46" s="41"/>
      <c r="X46" s="41">
        <v>1</v>
      </c>
      <c r="Y46" s="41"/>
      <c r="Z46" s="41"/>
      <c r="AA46" s="41"/>
      <c r="AB46" s="41"/>
      <c r="AC46" s="41"/>
      <c r="AD46" s="41"/>
      <c r="AE46" s="41"/>
      <c r="AF46" s="41">
        <v>1</v>
      </c>
      <c r="AG46" s="41"/>
      <c r="AH46" s="41"/>
      <c r="AI46" s="41"/>
      <c r="AJ46" s="41"/>
      <c r="AK46" s="41"/>
      <c r="AL46" s="41"/>
      <c r="AM46" s="41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</row>
    <row r="47" spans="1:52" ht="18" customHeight="1" x14ac:dyDescent="0.55000000000000004">
      <c r="A47" s="4"/>
      <c r="C47" s="55" t="s">
        <v>35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6"/>
      <c r="P47" s="57"/>
      <c r="Q47" s="58"/>
      <c r="R47" s="58"/>
      <c r="S47" s="58"/>
      <c r="T47" s="58"/>
      <c r="U47" s="58"/>
      <c r="V47" s="58"/>
      <c r="W47" s="59"/>
      <c r="X47" s="57"/>
      <c r="Y47" s="58"/>
      <c r="Z47" s="58"/>
      <c r="AA47" s="58"/>
      <c r="AB47" s="58"/>
      <c r="AC47" s="58"/>
      <c r="AD47" s="58"/>
      <c r="AE47" s="59"/>
      <c r="AF47" s="57"/>
      <c r="AG47" s="58"/>
      <c r="AH47" s="58"/>
      <c r="AI47" s="58"/>
      <c r="AJ47" s="58"/>
      <c r="AK47" s="58"/>
      <c r="AL47" s="58"/>
      <c r="AM47" s="59"/>
      <c r="AN47" s="60" t="s">
        <v>36</v>
      </c>
      <c r="AO47" s="61"/>
      <c r="AP47" s="61"/>
      <c r="AQ47" s="61"/>
      <c r="AR47" s="61"/>
      <c r="AS47" s="61"/>
      <c r="AT47" s="61"/>
      <c r="AU47" s="61"/>
      <c r="AV47" s="61"/>
      <c r="AW47" s="61"/>
      <c r="AX47" s="61"/>
    </row>
    <row r="48" spans="1:52" ht="18" customHeight="1" x14ac:dyDescent="0.55000000000000004">
      <c r="A48" s="4"/>
      <c r="C48" s="62"/>
      <c r="D48" s="24" t="s">
        <v>9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41"/>
      <c r="Q48" s="41"/>
      <c r="R48" s="41"/>
      <c r="S48" s="41"/>
      <c r="T48" s="41"/>
      <c r="U48" s="41"/>
      <c r="V48" s="41"/>
      <c r="W48" s="41"/>
      <c r="X48" s="41">
        <v>20</v>
      </c>
      <c r="Y48" s="41"/>
      <c r="Z48" s="41"/>
      <c r="AA48" s="41"/>
      <c r="AB48" s="41"/>
      <c r="AC48" s="41"/>
      <c r="AD48" s="41"/>
      <c r="AE48" s="41"/>
      <c r="AF48" s="41">
        <v>2.8</v>
      </c>
      <c r="AG48" s="41"/>
      <c r="AH48" s="41"/>
      <c r="AI48" s="41"/>
      <c r="AJ48" s="41"/>
      <c r="AK48" s="41"/>
      <c r="AL48" s="41"/>
      <c r="AM48" s="41"/>
      <c r="AN48" s="24" t="s">
        <v>60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1:52" ht="18" customHeight="1" x14ac:dyDescent="0.55000000000000004">
      <c r="A49" s="4"/>
      <c r="C49" s="63"/>
      <c r="D49" s="24" t="s">
        <v>10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41"/>
      <c r="Q49" s="41"/>
      <c r="R49" s="41"/>
      <c r="S49" s="41"/>
      <c r="T49" s="41"/>
      <c r="U49" s="41"/>
      <c r="V49" s="41"/>
      <c r="W49" s="41"/>
      <c r="X49" s="41">
        <v>5.67</v>
      </c>
      <c r="Y49" s="41"/>
      <c r="Z49" s="41"/>
      <c r="AA49" s="41"/>
      <c r="AB49" s="41"/>
      <c r="AC49" s="41"/>
      <c r="AD49" s="41"/>
      <c r="AE49" s="41"/>
      <c r="AF49" s="41">
        <v>0.56000000000000005</v>
      </c>
      <c r="AG49" s="41"/>
      <c r="AH49" s="41"/>
      <c r="AI49" s="41"/>
      <c r="AJ49" s="41"/>
      <c r="AK49" s="41"/>
      <c r="AL49" s="41"/>
      <c r="AM49" s="41"/>
      <c r="AN49" s="24" t="s">
        <v>60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1:52" ht="18" customHeight="1" x14ac:dyDescent="0.55000000000000004">
      <c r="A50" s="4"/>
      <c r="C50" s="46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48"/>
      <c r="Q50" s="49"/>
      <c r="R50" s="49"/>
      <c r="S50" s="49"/>
      <c r="T50" s="49"/>
      <c r="U50" s="49"/>
      <c r="V50" s="49"/>
      <c r="W50" s="50"/>
      <c r="X50" s="48"/>
      <c r="Y50" s="49"/>
      <c r="Z50" s="49"/>
      <c r="AA50" s="49"/>
      <c r="AB50" s="49"/>
      <c r="AC50" s="49"/>
      <c r="AD50" s="49"/>
      <c r="AE50" s="50"/>
      <c r="AF50" s="48"/>
      <c r="AG50" s="49"/>
      <c r="AH50" s="49"/>
      <c r="AI50" s="49"/>
      <c r="AJ50" s="49"/>
      <c r="AK50" s="49"/>
      <c r="AL50" s="49"/>
      <c r="AM50" s="50"/>
      <c r="AN50" s="51" t="s">
        <v>38</v>
      </c>
      <c r="AO50" s="52"/>
      <c r="AP50" s="52"/>
      <c r="AQ50" s="52"/>
      <c r="AR50" s="52"/>
      <c r="AS50" s="52"/>
      <c r="AT50" s="52"/>
      <c r="AU50" s="52"/>
      <c r="AV50" s="52"/>
      <c r="AW50" s="52"/>
      <c r="AX50" s="52"/>
    </row>
    <row r="51" spans="1:52" ht="18" customHeight="1" x14ac:dyDescent="0.55000000000000004">
      <c r="A51" s="4"/>
      <c r="C51" s="53"/>
      <c r="D51" s="24" t="s">
        <v>9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41">
        <v>45</v>
      </c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24" t="s">
        <v>60</v>
      </c>
      <c r="AO51" s="24"/>
      <c r="AP51" s="24"/>
      <c r="AQ51" s="24"/>
      <c r="AR51" s="24"/>
      <c r="AS51" s="24"/>
      <c r="AT51" s="24"/>
      <c r="AU51" s="24"/>
      <c r="AV51" s="24"/>
      <c r="AW51" s="24"/>
      <c r="AX51" s="24"/>
    </row>
    <row r="52" spans="1:52" ht="18" customHeight="1" x14ac:dyDescent="0.55000000000000004">
      <c r="A52" s="4"/>
      <c r="C52" s="54"/>
      <c r="D52" s="24" t="s">
        <v>10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41">
        <v>0.64500000000000002</v>
      </c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24" t="s">
        <v>60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</row>
    <row r="53" spans="1:52" ht="18" customHeight="1" x14ac:dyDescent="0.55000000000000004">
      <c r="A53" s="4"/>
      <c r="C53" s="54"/>
      <c r="D53" s="24" t="s">
        <v>39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41">
        <v>37.799999999999997</v>
      </c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24" t="s">
        <v>60</v>
      </c>
      <c r="AO53" s="24"/>
      <c r="AP53" s="24"/>
      <c r="AQ53" s="24"/>
      <c r="AR53" s="24"/>
      <c r="AS53" s="24"/>
      <c r="AT53" s="24"/>
      <c r="AU53" s="24"/>
      <c r="AV53" s="24"/>
      <c r="AW53" s="24"/>
      <c r="AX53" s="24"/>
    </row>
    <row r="54" spans="1:52" ht="18" customHeight="1" x14ac:dyDescent="0.55000000000000004">
      <c r="A54" s="4"/>
      <c r="C54" s="28" t="s">
        <v>74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42">
        <f>ROUND($P$16*SUM($P$28:$AM$28,$P$31:$AM$31)/SUM($P$48:$AM$48,$P$51:$AM$51),0)</f>
        <v>753</v>
      </c>
      <c r="Q54" s="43"/>
      <c r="R54" s="43"/>
      <c r="S54" s="43"/>
      <c r="T54" s="43"/>
      <c r="U54" s="43"/>
      <c r="V54" s="43"/>
      <c r="W54" s="44"/>
      <c r="X54" s="42">
        <f t="shared" ref="X54" si="10">ROUND($P$16*SUM($P$28:$AM$28,$P$31:$AM$31)/SUM($P$48:$AM$48,$P$51:$AM$51),0)</f>
        <v>753</v>
      </c>
      <c r="Y54" s="43"/>
      <c r="Z54" s="43"/>
      <c r="AA54" s="43"/>
      <c r="AB54" s="43"/>
      <c r="AC54" s="43"/>
      <c r="AD54" s="43"/>
      <c r="AE54" s="44"/>
      <c r="AF54" s="42">
        <f>ROUND($P$16*SUM($P$28:$AM$28,$P$31:$AM$31)/SUM($P$48:$AM$48,$P$51:$AM$51),0)</f>
        <v>753</v>
      </c>
      <c r="AG54" s="43"/>
      <c r="AH54" s="43"/>
      <c r="AI54" s="43"/>
      <c r="AJ54" s="43"/>
      <c r="AK54" s="43"/>
      <c r="AL54" s="43"/>
      <c r="AM54" s="44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Z54" s="9"/>
    </row>
    <row r="55" spans="1:52" ht="18" customHeight="1" x14ac:dyDescent="0.55000000000000004">
      <c r="A55" s="4"/>
      <c r="C55" s="24" t="s">
        <v>44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5">
        <f>ROUND((P49+P52)*P46*P54,0)</f>
        <v>486</v>
      </c>
      <c r="Q55" s="25"/>
      <c r="R55" s="25"/>
      <c r="S55" s="25"/>
      <c r="T55" s="25"/>
      <c r="U55" s="25"/>
      <c r="V55" s="25"/>
      <c r="W55" s="25"/>
      <c r="X55" s="25">
        <f>ROUND((X49+X52)*X46*X54,0)</f>
        <v>4270</v>
      </c>
      <c r="Y55" s="25"/>
      <c r="Z55" s="25"/>
      <c r="AA55" s="25"/>
      <c r="AB55" s="25"/>
      <c r="AC55" s="25"/>
      <c r="AD55" s="25"/>
      <c r="AE55" s="25"/>
      <c r="AF55" s="25">
        <f>ROUND((AF49+AF52)*AF46*AF54,0)</f>
        <v>422</v>
      </c>
      <c r="AG55" s="25"/>
      <c r="AH55" s="25"/>
      <c r="AI55" s="25"/>
      <c r="AJ55" s="25"/>
      <c r="AK55" s="25"/>
      <c r="AL55" s="25"/>
      <c r="AM55" s="25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Z55" s="9"/>
    </row>
    <row r="56" spans="1:52" ht="18" customHeight="1" x14ac:dyDescent="0.55000000000000004">
      <c r="A56" s="4"/>
      <c r="C56" s="24" t="s">
        <v>45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>
        <f>IF(P53&lt;&gt;"",ROUND(P53*P46*P54,0),0)</f>
        <v>28463</v>
      </c>
      <c r="Q56" s="25"/>
      <c r="R56" s="25"/>
      <c r="S56" s="25"/>
      <c r="T56" s="25"/>
      <c r="U56" s="25"/>
      <c r="V56" s="25"/>
      <c r="W56" s="25"/>
      <c r="X56" s="25">
        <f>IF(X53&lt;&gt;"",ROUND(X53*X46*X54,0),0)</f>
        <v>0</v>
      </c>
      <c r="Y56" s="25"/>
      <c r="Z56" s="25"/>
      <c r="AA56" s="25"/>
      <c r="AB56" s="25"/>
      <c r="AC56" s="25"/>
      <c r="AD56" s="25"/>
      <c r="AE56" s="25"/>
      <c r="AF56" s="25">
        <f>IF(AF53&lt;&gt;"",ROUND(AF53*AF46*AF54,0),0)</f>
        <v>0</v>
      </c>
      <c r="AG56" s="25"/>
      <c r="AH56" s="25"/>
      <c r="AI56" s="25"/>
      <c r="AJ56" s="25"/>
      <c r="AK56" s="25"/>
      <c r="AL56" s="25"/>
      <c r="AM56" s="25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</row>
    <row r="57" spans="1:52" ht="18" customHeight="1" x14ac:dyDescent="0.55000000000000004">
      <c r="A57" s="4"/>
      <c r="C57" s="24" t="s">
        <v>11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>
        <f>ROUND(P55*$P$7+P56*IF(P44="都市ガス",$P$8,IF(P44="LPガス",$P$9,0)),0)</f>
        <v>4877</v>
      </c>
      <c r="Q57" s="25"/>
      <c r="R57" s="25"/>
      <c r="S57" s="25"/>
      <c r="T57" s="25"/>
      <c r="U57" s="25"/>
      <c r="V57" s="25"/>
      <c r="W57" s="25"/>
      <c r="X57" s="25">
        <f>ROUND(X55*$P$7+X56*IF(X44="都市ガス",$P$8,IF(X44="LPガス",$P$9,0)),0)</f>
        <v>1840</v>
      </c>
      <c r="Y57" s="25"/>
      <c r="Z57" s="25"/>
      <c r="AA57" s="25"/>
      <c r="AB57" s="25"/>
      <c r="AC57" s="25"/>
      <c r="AD57" s="25"/>
      <c r="AE57" s="25"/>
      <c r="AF57" s="25">
        <f>ROUND(AF55*$P$7+AF56*IF(AF44="都市ガス",$P$8,IF(AF44="LPガス",$P$9,0)),0)</f>
        <v>182</v>
      </c>
      <c r="AG57" s="25"/>
      <c r="AH57" s="25"/>
      <c r="AI57" s="25"/>
      <c r="AJ57" s="25"/>
      <c r="AK57" s="25"/>
      <c r="AL57" s="25"/>
      <c r="AM57" s="25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</row>
    <row r="58" spans="1:52" ht="18" customHeight="1" x14ac:dyDescent="0.55000000000000004">
      <c r="A58" s="4"/>
      <c r="C58" s="24" t="s">
        <v>48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>
        <f>SUM(P57:AM57)</f>
        <v>6899</v>
      </c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</row>
    <row r="59" spans="1:52" ht="18" customHeight="1" x14ac:dyDescent="0.55000000000000004">
      <c r="A59" s="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52" ht="18" customHeight="1" x14ac:dyDescent="0.55000000000000004">
      <c r="A60" s="4"/>
      <c r="C60" s="24" t="s">
        <v>50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>
        <f>P38-P58</f>
        <v>2016</v>
      </c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</row>
    <row r="61" spans="1:52" ht="18" customHeight="1" x14ac:dyDescent="0.55000000000000004">
      <c r="A61" s="4"/>
      <c r="C61" s="24" t="s">
        <v>51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7">
        <f>P60/P38</f>
        <v>0.22613572630398204</v>
      </c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9"/>
      <c r="AN61" s="40" t="s">
        <v>56</v>
      </c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Z61" s="9"/>
    </row>
    <row r="62" spans="1:52" ht="18" customHeight="1" x14ac:dyDescent="0.55000000000000004">
      <c r="A62" s="4"/>
    </row>
    <row r="63" spans="1:52" ht="18" customHeight="1" x14ac:dyDescent="0.55000000000000004">
      <c r="A63" s="6" t="s">
        <v>15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2" ht="18" customHeight="1" x14ac:dyDescent="0.55000000000000004">
      <c r="A64" s="6"/>
      <c r="B64" s="2" t="s">
        <v>12</v>
      </c>
    </row>
    <row r="65" spans="1:50" ht="18" customHeight="1" x14ac:dyDescent="0.55000000000000004">
      <c r="A65" s="6"/>
      <c r="C65" s="35" t="s">
        <v>17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6">
        <v>270</v>
      </c>
      <c r="Q65" s="36"/>
      <c r="R65" s="36"/>
      <c r="S65" s="36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50" ht="18" customHeight="1" x14ac:dyDescent="0.55000000000000004">
      <c r="A66" s="6"/>
      <c r="C66" s="35" t="s">
        <v>18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6">
        <v>12</v>
      </c>
      <c r="Q66" s="36"/>
      <c r="R66" s="36"/>
      <c r="S66" s="36"/>
      <c r="T66" s="24" t="s">
        <v>19</v>
      </c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50" ht="18" customHeight="1" x14ac:dyDescent="0.55000000000000004">
      <c r="A67" s="6"/>
    </row>
    <row r="68" spans="1:50" ht="18" customHeight="1" x14ac:dyDescent="0.55000000000000004">
      <c r="A68" s="1"/>
      <c r="B68" s="2" t="s">
        <v>13</v>
      </c>
    </row>
    <row r="69" spans="1:50" ht="18" customHeight="1" x14ac:dyDescent="0.55000000000000004">
      <c r="A69" s="1"/>
      <c r="C69" s="24" t="s">
        <v>20</v>
      </c>
      <c r="D69" s="24"/>
      <c r="E69" s="24"/>
      <c r="F69" s="24"/>
      <c r="G69" s="24"/>
      <c r="H69" s="24"/>
      <c r="I69" s="31" t="s">
        <v>23</v>
      </c>
      <c r="J69" s="31"/>
      <c r="K69" s="31"/>
      <c r="L69" s="31"/>
      <c r="M69" s="31" t="s">
        <v>16</v>
      </c>
      <c r="N69" s="31"/>
      <c r="O69" s="31"/>
      <c r="P69" s="31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1:50" ht="18" customHeight="1" x14ac:dyDescent="0.55000000000000004">
      <c r="A70" s="1"/>
      <c r="C70" s="24" t="s">
        <v>21</v>
      </c>
      <c r="D70" s="24"/>
      <c r="E70" s="24"/>
      <c r="F70" s="24"/>
      <c r="G70" s="24"/>
      <c r="H70" s="24"/>
      <c r="I70" s="31">
        <v>60</v>
      </c>
      <c r="J70" s="31"/>
      <c r="K70" s="31"/>
      <c r="L70" s="31"/>
      <c r="M70" s="31">
        <v>63</v>
      </c>
      <c r="N70" s="31"/>
      <c r="O70" s="31"/>
      <c r="P70" s="31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7" t="s">
        <v>24</v>
      </c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ht="18" customHeight="1" x14ac:dyDescent="0.55000000000000004">
      <c r="A71" s="1"/>
      <c r="C71" s="24" t="s">
        <v>22</v>
      </c>
      <c r="D71" s="24"/>
      <c r="E71" s="24"/>
      <c r="F71" s="24"/>
      <c r="G71" s="24"/>
      <c r="H71" s="24"/>
      <c r="I71" s="31">
        <v>6</v>
      </c>
      <c r="J71" s="31"/>
      <c r="K71" s="31"/>
      <c r="L71" s="31"/>
      <c r="M71" s="31">
        <v>24</v>
      </c>
      <c r="N71" s="31"/>
      <c r="O71" s="31"/>
      <c r="P71" s="31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7" t="s">
        <v>25</v>
      </c>
      <c r="AP71" s="27"/>
      <c r="AQ71" s="27"/>
      <c r="AR71" s="27"/>
      <c r="AS71" s="27"/>
      <c r="AT71" s="27"/>
      <c r="AU71" s="27"/>
      <c r="AV71" s="27"/>
      <c r="AW71" s="27"/>
      <c r="AX71" s="27"/>
    </row>
    <row r="72" spans="1:50" ht="18" customHeight="1" x14ac:dyDescent="0.55000000000000004">
      <c r="A72" s="1"/>
    </row>
    <row r="73" spans="1:50" ht="18" customHeight="1" x14ac:dyDescent="0.55000000000000004">
      <c r="A73" s="1"/>
      <c r="C73" s="24" t="s">
        <v>20</v>
      </c>
      <c r="D73" s="24"/>
      <c r="E73" s="24"/>
      <c r="F73" s="24"/>
      <c r="G73" s="24"/>
      <c r="H73" s="24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ht="18" customHeight="1" x14ac:dyDescent="0.55000000000000004">
      <c r="A74" s="1"/>
      <c r="C74" s="24" t="s">
        <v>21</v>
      </c>
      <c r="D74" s="24"/>
      <c r="E74" s="24"/>
      <c r="F74" s="24"/>
      <c r="G74" s="24"/>
      <c r="H74" s="24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7" t="s">
        <v>24</v>
      </c>
      <c r="AP74" s="27"/>
      <c r="AQ74" s="27"/>
      <c r="AR74" s="27"/>
      <c r="AS74" s="27"/>
      <c r="AT74" s="27"/>
      <c r="AU74" s="27"/>
      <c r="AV74" s="27"/>
      <c r="AW74" s="27"/>
      <c r="AX74" s="27"/>
    </row>
    <row r="75" spans="1:50" ht="18" customHeight="1" x14ac:dyDescent="0.55000000000000004">
      <c r="A75" s="1"/>
      <c r="C75" s="24" t="s">
        <v>22</v>
      </c>
      <c r="D75" s="24"/>
      <c r="E75" s="24"/>
      <c r="F75" s="24"/>
      <c r="G75" s="24"/>
      <c r="H75" s="24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7" t="s">
        <v>25</v>
      </c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ht="18" customHeight="1" x14ac:dyDescent="0.55000000000000004">
      <c r="A76" s="1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8" customHeight="1" x14ac:dyDescent="0.55000000000000004">
      <c r="A77" s="1"/>
      <c r="C77" s="28" t="s">
        <v>31</v>
      </c>
      <c r="D77" s="29"/>
      <c r="E77" s="29"/>
      <c r="F77" s="29"/>
      <c r="G77" s="29"/>
      <c r="H77" s="29"/>
      <c r="I77" s="29"/>
      <c r="J77" s="29"/>
      <c r="K77" s="29"/>
      <c r="L77" s="30"/>
      <c r="M77" s="25">
        <f>SUM(I71:AN71,I75:AN75)</f>
        <v>30</v>
      </c>
      <c r="N77" s="25"/>
      <c r="O77" s="25"/>
      <c r="P77" s="25"/>
      <c r="Q77" s="25"/>
      <c r="R77" s="25"/>
      <c r="S77" s="25"/>
      <c r="T77" s="25"/>
      <c r="U77" s="7"/>
      <c r="V77" s="8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8" customHeight="1" x14ac:dyDescent="0.55000000000000004">
      <c r="A78" s="1"/>
      <c r="C78" s="28" t="s">
        <v>26</v>
      </c>
      <c r="D78" s="29"/>
      <c r="E78" s="29"/>
      <c r="F78" s="29"/>
      <c r="G78" s="29"/>
      <c r="H78" s="29"/>
      <c r="I78" s="29"/>
      <c r="J78" s="29"/>
      <c r="K78" s="29"/>
      <c r="L78" s="30"/>
      <c r="M78" s="25">
        <f>ROUND((SUMPRODUCT(I70:AN70,I71:AN71)+SUMPRODUCT(I74:AN74,I75:AN75))*$P$66*$P$65/1000,0)</f>
        <v>6065</v>
      </c>
      <c r="N78" s="25"/>
      <c r="O78" s="25"/>
      <c r="P78" s="25"/>
      <c r="Q78" s="25"/>
      <c r="R78" s="25"/>
      <c r="S78" s="25"/>
      <c r="T78" s="25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8" customHeight="1" x14ac:dyDescent="0.55000000000000004">
      <c r="A79" s="1"/>
      <c r="C79" s="28" t="s">
        <v>11</v>
      </c>
      <c r="D79" s="29"/>
      <c r="E79" s="29"/>
      <c r="F79" s="29"/>
      <c r="G79" s="29"/>
      <c r="H79" s="29"/>
      <c r="I79" s="29"/>
      <c r="J79" s="29"/>
      <c r="K79" s="29"/>
      <c r="L79" s="30"/>
      <c r="M79" s="25">
        <f>M78*$P$7</f>
        <v>2614.0149999999999</v>
      </c>
      <c r="N79" s="25"/>
      <c r="O79" s="25"/>
      <c r="P79" s="25"/>
      <c r="Q79" s="25"/>
      <c r="R79" s="25"/>
      <c r="S79" s="25"/>
      <c r="T79" s="25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8" customHeight="1" x14ac:dyDescent="0.55000000000000004">
      <c r="A80" s="1"/>
    </row>
    <row r="81" spans="1:50" ht="18" customHeight="1" x14ac:dyDescent="0.55000000000000004">
      <c r="A81" s="1"/>
      <c r="B81" s="2" t="s">
        <v>14</v>
      </c>
    </row>
    <row r="82" spans="1:50" ht="18" customHeight="1" x14ac:dyDescent="0.55000000000000004">
      <c r="A82" s="1"/>
      <c r="C82" s="24" t="s">
        <v>20</v>
      </c>
      <c r="D82" s="24"/>
      <c r="E82" s="24"/>
      <c r="F82" s="24"/>
      <c r="G82" s="24"/>
      <c r="H82" s="24"/>
      <c r="I82" s="32" t="s">
        <v>27</v>
      </c>
      <c r="J82" s="33"/>
      <c r="K82" s="33"/>
      <c r="L82" s="34"/>
      <c r="M82" s="31" t="s">
        <v>28</v>
      </c>
      <c r="N82" s="31"/>
      <c r="O82" s="31"/>
      <c r="P82" s="31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7"/>
      <c r="AP82" s="27"/>
      <c r="AQ82" s="27"/>
      <c r="AR82" s="27"/>
      <c r="AS82" s="27"/>
      <c r="AT82" s="27"/>
      <c r="AU82" s="27"/>
      <c r="AV82" s="27"/>
      <c r="AW82" s="27"/>
      <c r="AX82" s="27"/>
    </row>
    <row r="83" spans="1:50" ht="18" customHeight="1" x14ac:dyDescent="0.55000000000000004">
      <c r="A83" s="1"/>
      <c r="C83" s="24" t="s">
        <v>21</v>
      </c>
      <c r="D83" s="24"/>
      <c r="E83" s="24"/>
      <c r="F83" s="24"/>
      <c r="G83" s="24"/>
      <c r="H83" s="24"/>
      <c r="I83" s="31">
        <v>7</v>
      </c>
      <c r="J83" s="31"/>
      <c r="K83" s="31"/>
      <c r="L83" s="31"/>
      <c r="M83" s="31">
        <v>13</v>
      </c>
      <c r="N83" s="31"/>
      <c r="O83" s="31"/>
      <c r="P83" s="31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7" t="s">
        <v>29</v>
      </c>
      <c r="AP83" s="27"/>
      <c r="AQ83" s="27"/>
      <c r="AR83" s="27"/>
      <c r="AS83" s="27"/>
      <c r="AT83" s="27"/>
      <c r="AU83" s="27"/>
      <c r="AV83" s="27"/>
      <c r="AW83" s="27"/>
      <c r="AX83" s="27"/>
    </row>
    <row r="84" spans="1:50" ht="18" customHeight="1" x14ac:dyDescent="0.55000000000000004">
      <c r="A84" s="1"/>
      <c r="C84" s="24" t="s">
        <v>22</v>
      </c>
      <c r="D84" s="24"/>
      <c r="E84" s="24"/>
      <c r="F84" s="24"/>
      <c r="G84" s="24"/>
      <c r="H84" s="24"/>
      <c r="I84" s="31">
        <v>6</v>
      </c>
      <c r="J84" s="31"/>
      <c r="K84" s="31"/>
      <c r="L84" s="31"/>
      <c r="M84" s="31">
        <v>12</v>
      </c>
      <c r="N84" s="31"/>
      <c r="O84" s="31"/>
      <c r="P84" s="31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7" t="s">
        <v>30</v>
      </c>
      <c r="AP84" s="27"/>
      <c r="AQ84" s="27"/>
      <c r="AR84" s="27"/>
      <c r="AS84" s="27"/>
      <c r="AT84" s="27"/>
      <c r="AU84" s="27"/>
      <c r="AV84" s="27"/>
      <c r="AW84" s="27"/>
      <c r="AX84" s="27"/>
    </row>
    <row r="85" spans="1:50" ht="18" customHeight="1" x14ac:dyDescent="0.55000000000000004">
      <c r="A85" s="1"/>
    </row>
    <row r="86" spans="1:50" ht="18" customHeight="1" x14ac:dyDescent="0.55000000000000004">
      <c r="A86" s="1"/>
      <c r="C86" s="24" t="s">
        <v>20</v>
      </c>
      <c r="D86" s="24"/>
      <c r="E86" s="24"/>
      <c r="F86" s="24"/>
      <c r="G86" s="24"/>
      <c r="H86" s="24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7"/>
      <c r="AP86" s="27"/>
      <c r="AQ86" s="27"/>
      <c r="AR86" s="27"/>
      <c r="AS86" s="27"/>
      <c r="AT86" s="27"/>
      <c r="AU86" s="27"/>
      <c r="AV86" s="27"/>
      <c r="AW86" s="27"/>
      <c r="AX86" s="27"/>
    </row>
    <row r="87" spans="1:50" ht="18" customHeight="1" x14ac:dyDescent="0.55000000000000004">
      <c r="A87" s="1"/>
      <c r="C87" s="24" t="s">
        <v>21</v>
      </c>
      <c r="D87" s="24"/>
      <c r="E87" s="24"/>
      <c r="F87" s="24"/>
      <c r="G87" s="24"/>
      <c r="H87" s="24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7" t="s">
        <v>29</v>
      </c>
      <c r="AP87" s="27"/>
      <c r="AQ87" s="27"/>
      <c r="AR87" s="27"/>
      <c r="AS87" s="27"/>
      <c r="AT87" s="27"/>
      <c r="AU87" s="27"/>
      <c r="AV87" s="27"/>
      <c r="AW87" s="27"/>
      <c r="AX87" s="27"/>
    </row>
    <row r="88" spans="1:50" ht="18" customHeight="1" x14ac:dyDescent="0.55000000000000004">
      <c r="A88" s="1"/>
      <c r="C88" s="24" t="s">
        <v>22</v>
      </c>
      <c r="D88" s="24"/>
      <c r="E88" s="24"/>
      <c r="F88" s="24"/>
      <c r="G88" s="24"/>
      <c r="H88" s="24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7" t="s">
        <v>30</v>
      </c>
      <c r="AP88" s="27"/>
      <c r="AQ88" s="27"/>
      <c r="AR88" s="27"/>
      <c r="AS88" s="27"/>
      <c r="AT88" s="27"/>
      <c r="AU88" s="27"/>
      <c r="AV88" s="27"/>
      <c r="AW88" s="27"/>
      <c r="AX88" s="27"/>
    </row>
    <row r="89" spans="1:50" ht="18" customHeight="1" x14ac:dyDescent="0.55000000000000004">
      <c r="A89" s="1"/>
    </row>
    <row r="90" spans="1:50" ht="18" customHeight="1" x14ac:dyDescent="0.55000000000000004">
      <c r="A90" s="1"/>
      <c r="C90" s="28" t="s">
        <v>31</v>
      </c>
      <c r="D90" s="29"/>
      <c r="E90" s="29"/>
      <c r="F90" s="29"/>
      <c r="G90" s="29"/>
      <c r="H90" s="29"/>
      <c r="I90" s="29"/>
      <c r="J90" s="29"/>
      <c r="K90" s="29"/>
      <c r="L90" s="30"/>
      <c r="M90" s="25">
        <f>SUM(I84:AN84,I88:AN88)</f>
        <v>18</v>
      </c>
      <c r="N90" s="25"/>
      <c r="O90" s="25"/>
      <c r="P90" s="25"/>
      <c r="Q90" s="25"/>
      <c r="R90" s="25"/>
      <c r="S90" s="25"/>
      <c r="T90" s="25"/>
      <c r="V90" s="10"/>
    </row>
    <row r="91" spans="1:50" ht="18" customHeight="1" x14ac:dyDescent="0.55000000000000004">
      <c r="A91" s="1"/>
      <c r="C91" s="20" t="s">
        <v>26</v>
      </c>
      <c r="D91" s="21"/>
      <c r="E91" s="21"/>
      <c r="F91" s="21"/>
      <c r="G91" s="21"/>
      <c r="H91" s="21"/>
      <c r="I91" s="21"/>
      <c r="J91" s="21"/>
      <c r="K91" s="21"/>
      <c r="L91" s="22"/>
      <c r="M91" s="23">
        <f>ROUND((SUMPRODUCT(I83:AN83,I84:AN84)+SUMPRODUCT(I87:AN87,I88:AN88))*$P$66*$P$65/1000,0)</f>
        <v>642</v>
      </c>
      <c r="N91" s="23"/>
      <c r="O91" s="23"/>
      <c r="P91" s="23"/>
      <c r="Q91" s="23"/>
      <c r="R91" s="23"/>
      <c r="S91" s="23"/>
      <c r="T91" s="23"/>
    </row>
    <row r="92" spans="1:50" ht="18" customHeight="1" x14ac:dyDescent="0.55000000000000004">
      <c r="A92" s="1"/>
      <c r="C92" s="24" t="s">
        <v>11</v>
      </c>
      <c r="D92" s="24"/>
      <c r="E92" s="24"/>
      <c r="F92" s="24"/>
      <c r="G92" s="24"/>
      <c r="H92" s="24"/>
      <c r="I92" s="24"/>
      <c r="J92" s="24"/>
      <c r="K92" s="24"/>
      <c r="L92" s="24"/>
      <c r="M92" s="25">
        <f>M91*$P$7</f>
        <v>276.702</v>
      </c>
      <c r="N92" s="25"/>
      <c r="O92" s="25"/>
      <c r="P92" s="25"/>
      <c r="Q92" s="25"/>
      <c r="R92" s="25"/>
      <c r="S92" s="25"/>
      <c r="T92" s="25"/>
    </row>
    <row r="93" spans="1:50" ht="18" customHeight="1" x14ac:dyDescent="0.55000000000000004">
      <c r="A93" s="1"/>
      <c r="M93" s="13"/>
      <c r="N93" s="13"/>
      <c r="O93" s="13"/>
      <c r="P93" s="13"/>
      <c r="Q93" s="13"/>
      <c r="R93" s="13"/>
      <c r="S93" s="13"/>
      <c r="T93" s="13"/>
    </row>
    <row r="94" spans="1:50" ht="18" customHeight="1" x14ac:dyDescent="0.55000000000000004">
      <c r="A94" s="1"/>
      <c r="C94" s="24" t="s">
        <v>49</v>
      </c>
      <c r="D94" s="24"/>
      <c r="E94" s="24"/>
      <c r="F94" s="24"/>
      <c r="G94" s="24"/>
      <c r="H94" s="24"/>
      <c r="I94" s="24"/>
      <c r="J94" s="24"/>
      <c r="K94" s="24"/>
      <c r="L94" s="24"/>
      <c r="M94" s="25">
        <f>M79-M92</f>
        <v>2337.3130000000001</v>
      </c>
      <c r="N94" s="25"/>
      <c r="O94" s="25"/>
      <c r="P94" s="25"/>
      <c r="Q94" s="25"/>
      <c r="R94" s="25"/>
      <c r="S94" s="25"/>
      <c r="T94" s="25"/>
    </row>
  </sheetData>
  <mergeCells count="354">
    <mergeCell ref="C7:O7"/>
    <mergeCell ref="P7:S7"/>
    <mergeCell ref="C8:O8"/>
    <mergeCell ref="P8:S8"/>
    <mergeCell ref="C9:O9"/>
    <mergeCell ref="P9:S9"/>
    <mergeCell ref="C15:O15"/>
    <mergeCell ref="P15:S15"/>
    <mergeCell ref="T15:AD15"/>
    <mergeCell ref="C16:O16"/>
    <mergeCell ref="P16:S16"/>
    <mergeCell ref="T16:AD16"/>
    <mergeCell ref="C13:O13"/>
    <mergeCell ref="P13:S13"/>
    <mergeCell ref="T13:AD13"/>
    <mergeCell ref="C14:O14"/>
    <mergeCell ref="P14:S14"/>
    <mergeCell ref="T14:AD14"/>
    <mergeCell ref="C19:O19"/>
    <mergeCell ref="P19:W19"/>
    <mergeCell ref="X19:AE19"/>
    <mergeCell ref="AF19:AM19"/>
    <mergeCell ref="AN19:AX19"/>
    <mergeCell ref="C20:O20"/>
    <mergeCell ref="P20:W20"/>
    <mergeCell ref="X20:AE20"/>
    <mergeCell ref="AF20:AM20"/>
    <mergeCell ref="AN20:AX20"/>
    <mergeCell ref="C21:O21"/>
    <mergeCell ref="P21:W21"/>
    <mergeCell ref="X21:AE21"/>
    <mergeCell ref="AF21:AM21"/>
    <mergeCell ref="AN21:AX21"/>
    <mergeCell ref="C22:O22"/>
    <mergeCell ref="P22:W22"/>
    <mergeCell ref="X22:AE22"/>
    <mergeCell ref="AF22:AM22"/>
    <mergeCell ref="AN22:AX22"/>
    <mergeCell ref="C23:O23"/>
    <mergeCell ref="P23:W23"/>
    <mergeCell ref="X23:AE23"/>
    <mergeCell ref="AF23:AM23"/>
    <mergeCell ref="AN23:AX23"/>
    <mergeCell ref="C24:O24"/>
    <mergeCell ref="P24:W24"/>
    <mergeCell ref="X24:AE24"/>
    <mergeCell ref="AF24:AM24"/>
    <mergeCell ref="AN24:AX24"/>
    <mergeCell ref="C25:O25"/>
    <mergeCell ref="P25:W25"/>
    <mergeCell ref="X25:AE25"/>
    <mergeCell ref="AF25:AM25"/>
    <mergeCell ref="AN25:AX25"/>
    <mergeCell ref="C26:O26"/>
    <mergeCell ref="P26:W26"/>
    <mergeCell ref="X26:AE26"/>
    <mergeCell ref="AF26:AM26"/>
    <mergeCell ref="AN26:AX26"/>
    <mergeCell ref="AN28:AX28"/>
    <mergeCell ref="D29:O29"/>
    <mergeCell ref="P29:W29"/>
    <mergeCell ref="X29:AE29"/>
    <mergeCell ref="AF29:AM29"/>
    <mergeCell ref="AN29:AX29"/>
    <mergeCell ref="C27:O27"/>
    <mergeCell ref="P27:W27"/>
    <mergeCell ref="X27:AE27"/>
    <mergeCell ref="AF27:AM27"/>
    <mergeCell ref="AN27:AX27"/>
    <mergeCell ref="C28:C29"/>
    <mergeCell ref="D28:O28"/>
    <mergeCell ref="P28:W28"/>
    <mergeCell ref="X28:AE28"/>
    <mergeCell ref="AF28:AM28"/>
    <mergeCell ref="AN31:AX31"/>
    <mergeCell ref="D32:O32"/>
    <mergeCell ref="P32:W32"/>
    <mergeCell ref="X32:AE32"/>
    <mergeCell ref="AF32:AM32"/>
    <mergeCell ref="AN32:AX32"/>
    <mergeCell ref="C30:O30"/>
    <mergeCell ref="P30:W30"/>
    <mergeCell ref="X30:AE30"/>
    <mergeCell ref="AF30:AM30"/>
    <mergeCell ref="AN30:AX30"/>
    <mergeCell ref="C31:C33"/>
    <mergeCell ref="D31:O31"/>
    <mergeCell ref="P31:W31"/>
    <mergeCell ref="X31:AE31"/>
    <mergeCell ref="AF31:AM31"/>
    <mergeCell ref="D33:O33"/>
    <mergeCell ref="P33:W33"/>
    <mergeCell ref="X33:AE33"/>
    <mergeCell ref="AF33:AM33"/>
    <mergeCell ref="AN33:AX33"/>
    <mergeCell ref="C34:O34"/>
    <mergeCell ref="P34:W34"/>
    <mergeCell ref="X34:AE34"/>
    <mergeCell ref="AF34:AM34"/>
    <mergeCell ref="AN34:AX34"/>
    <mergeCell ref="C37:O37"/>
    <mergeCell ref="P37:W37"/>
    <mergeCell ref="X37:AE37"/>
    <mergeCell ref="AF37:AM37"/>
    <mergeCell ref="AN37:AX37"/>
    <mergeCell ref="C38:O38"/>
    <mergeCell ref="P38:AM38"/>
    <mergeCell ref="AN38:AX38"/>
    <mergeCell ref="C35:O35"/>
    <mergeCell ref="P35:W35"/>
    <mergeCell ref="X35:AE35"/>
    <mergeCell ref="AF35:AM35"/>
    <mergeCell ref="AN35:AX35"/>
    <mergeCell ref="C36:O36"/>
    <mergeCell ref="P36:W36"/>
    <mergeCell ref="X36:AE36"/>
    <mergeCell ref="AF36:AM36"/>
    <mergeCell ref="AN36:AX36"/>
    <mergeCell ref="C41:O41"/>
    <mergeCell ref="P41:W41"/>
    <mergeCell ref="X41:AE41"/>
    <mergeCell ref="AF41:AM41"/>
    <mergeCell ref="AN41:AX41"/>
    <mergeCell ref="C42:O42"/>
    <mergeCell ref="P42:W42"/>
    <mergeCell ref="X42:AE42"/>
    <mergeCell ref="AF42:AM42"/>
    <mergeCell ref="AN42:AX42"/>
    <mergeCell ref="C43:O43"/>
    <mergeCell ref="P43:W43"/>
    <mergeCell ref="X43:AE43"/>
    <mergeCell ref="AF43:AM43"/>
    <mergeCell ref="AN43:AX43"/>
    <mergeCell ref="C44:O44"/>
    <mergeCell ref="P44:W44"/>
    <mergeCell ref="X44:AE44"/>
    <mergeCell ref="AF44:AM44"/>
    <mergeCell ref="AN44:AX44"/>
    <mergeCell ref="C45:O45"/>
    <mergeCell ref="P45:W45"/>
    <mergeCell ref="X45:AE45"/>
    <mergeCell ref="AF45:AM45"/>
    <mergeCell ref="AN45:AX45"/>
    <mergeCell ref="C46:O46"/>
    <mergeCell ref="P46:W46"/>
    <mergeCell ref="X46:AE46"/>
    <mergeCell ref="AF46:AM46"/>
    <mergeCell ref="AN46:AX46"/>
    <mergeCell ref="AN48:AX48"/>
    <mergeCell ref="D49:O49"/>
    <mergeCell ref="P49:W49"/>
    <mergeCell ref="X49:AE49"/>
    <mergeCell ref="AF49:AM49"/>
    <mergeCell ref="AN49:AX49"/>
    <mergeCell ref="C47:O47"/>
    <mergeCell ref="P47:W47"/>
    <mergeCell ref="X47:AE47"/>
    <mergeCell ref="AF47:AM47"/>
    <mergeCell ref="AN47:AX47"/>
    <mergeCell ref="C48:C49"/>
    <mergeCell ref="D48:O48"/>
    <mergeCell ref="P48:W48"/>
    <mergeCell ref="X48:AE48"/>
    <mergeCell ref="AF48:AM48"/>
    <mergeCell ref="AN51:AX51"/>
    <mergeCell ref="D52:O52"/>
    <mergeCell ref="P52:W52"/>
    <mergeCell ref="X52:AE52"/>
    <mergeCell ref="AF52:AM52"/>
    <mergeCell ref="AN52:AX52"/>
    <mergeCell ref="C50:O50"/>
    <mergeCell ref="P50:W50"/>
    <mergeCell ref="X50:AE50"/>
    <mergeCell ref="AF50:AM50"/>
    <mergeCell ref="AN50:AX50"/>
    <mergeCell ref="C51:C53"/>
    <mergeCell ref="D51:O51"/>
    <mergeCell ref="P51:W51"/>
    <mergeCell ref="X51:AE51"/>
    <mergeCell ref="AF51:AM51"/>
    <mergeCell ref="D53:O53"/>
    <mergeCell ref="P53:W53"/>
    <mergeCell ref="X53:AE53"/>
    <mergeCell ref="AF53:AM53"/>
    <mergeCell ref="AN53:AX53"/>
    <mergeCell ref="C54:O54"/>
    <mergeCell ref="P54:W54"/>
    <mergeCell ref="X54:AE54"/>
    <mergeCell ref="AF54:AM54"/>
    <mergeCell ref="AN54:AX54"/>
    <mergeCell ref="C57:O57"/>
    <mergeCell ref="P57:W57"/>
    <mergeCell ref="X57:AE57"/>
    <mergeCell ref="AF57:AM57"/>
    <mergeCell ref="AN57:AX57"/>
    <mergeCell ref="C58:O58"/>
    <mergeCell ref="P58:AM58"/>
    <mergeCell ref="AN58:AX58"/>
    <mergeCell ref="C55:O55"/>
    <mergeCell ref="P55:W55"/>
    <mergeCell ref="X55:AE55"/>
    <mergeCell ref="AF55:AM55"/>
    <mergeCell ref="AN55:AX55"/>
    <mergeCell ref="C56:O56"/>
    <mergeCell ref="P56:W56"/>
    <mergeCell ref="X56:AE56"/>
    <mergeCell ref="AF56:AM56"/>
    <mergeCell ref="AN56:AX56"/>
    <mergeCell ref="C65:O65"/>
    <mergeCell ref="P65:S65"/>
    <mergeCell ref="T65:AD65"/>
    <mergeCell ref="C66:O66"/>
    <mergeCell ref="P66:S66"/>
    <mergeCell ref="T66:AD66"/>
    <mergeCell ref="C60:O60"/>
    <mergeCell ref="P60:AM60"/>
    <mergeCell ref="AN60:AX60"/>
    <mergeCell ref="C61:O61"/>
    <mergeCell ref="P61:AM61"/>
    <mergeCell ref="AN61:AX61"/>
    <mergeCell ref="AC69:AF69"/>
    <mergeCell ref="AG69:AJ69"/>
    <mergeCell ref="AK69:AN69"/>
    <mergeCell ref="AO69:AX69"/>
    <mergeCell ref="C70:H70"/>
    <mergeCell ref="I70:L70"/>
    <mergeCell ref="M70:P70"/>
    <mergeCell ref="Q70:T70"/>
    <mergeCell ref="U70:X70"/>
    <mergeCell ref="Y70:AB70"/>
    <mergeCell ref="C69:H69"/>
    <mergeCell ref="I69:L69"/>
    <mergeCell ref="M69:P69"/>
    <mergeCell ref="Q69:T69"/>
    <mergeCell ref="U69:X69"/>
    <mergeCell ref="Y69:AB69"/>
    <mergeCell ref="AC70:AF70"/>
    <mergeCell ref="AG70:AJ70"/>
    <mergeCell ref="AK70:AN70"/>
    <mergeCell ref="AO70:AX70"/>
    <mergeCell ref="C71:H71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O71:AX71"/>
    <mergeCell ref="C73:H73"/>
    <mergeCell ref="I73:L73"/>
    <mergeCell ref="M73:P73"/>
    <mergeCell ref="Q73:T73"/>
    <mergeCell ref="U73:X73"/>
    <mergeCell ref="Y73:AB73"/>
    <mergeCell ref="AC73:AF73"/>
    <mergeCell ref="AG73:AJ73"/>
    <mergeCell ref="AK73:AN73"/>
    <mergeCell ref="AO73:AX73"/>
    <mergeCell ref="C74:H74"/>
    <mergeCell ref="I74:L74"/>
    <mergeCell ref="M74:P74"/>
    <mergeCell ref="Q74:T74"/>
    <mergeCell ref="U74:X74"/>
    <mergeCell ref="Y74:AB74"/>
    <mergeCell ref="AC75:AF75"/>
    <mergeCell ref="AG75:AJ75"/>
    <mergeCell ref="AK75:AN75"/>
    <mergeCell ref="AO75:AX75"/>
    <mergeCell ref="C77:L77"/>
    <mergeCell ref="M77:T77"/>
    <mergeCell ref="AC74:AF74"/>
    <mergeCell ref="AG74:AJ74"/>
    <mergeCell ref="AK74:AN74"/>
    <mergeCell ref="AO74:AX74"/>
    <mergeCell ref="C75:H75"/>
    <mergeCell ref="I75:L75"/>
    <mergeCell ref="M75:P75"/>
    <mergeCell ref="Q75:T75"/>
    <mergeCell ref="U75:X75"/>
    <mergeCell ref="Y75:AB75"/>
    <mergeCell ref="U82:X82"/>
    <mergeCell ref="Y82:AB82"/>
    <mergeCell ref="AC82:AF82"/>
    <mergeCell ref="AG82:AJ82"/>
    <mergeCell ref="AK82:AN82"/>
    <mergeCell ref="AO82:AX82"/>
    <mergeCell ref="C78:L78"/>
    <mergeCell ref="M78:T78"/>
    <mergeCell ref="C79:L79"/>
    <mergeCell ref="M79:T79"/>
    <mergeCell ref="C82:H82"/>
    <mergeCell ref="I82:L82"/>
    <mergeCell ref="M82:P82"/>
    <mergeCell ref="Q82:T82"/>
    <mergeCell ref="AC83:AF83"/>
    <mergeCell ref="AG83:AJ83"/>
    <mergeCell ref="AK83:AN83"/>
    <mergeCell ref="AO83:AX83"/>
    <mergeCell ref="C84:H84"/>
    <mergeCell ref="I84:L84"/>
    <mergeCell ref="M84:P84"/>
    <mergeCell ref="Q84:T84"/>
    <mergeCell ref="U84:X84"/>
    <mergeCell ref="Y84:AB84"/>
    <mergeCell ref="C83:H83"/>
    <mergeCell ref="I83:L83"/>
    <mergeCell ref="M83:P83"/>
    <mergeCell ref="Q83:T83"/>
    <mergeCell ref="U83:X83"/>
    <mergeCell ref="Y83:AB83"/>
    <mergeCell ref="AC84:AF84"/>
    <mergeCell ref="AG84:AJ84"/>
    <mergeCell ref="AK84:AN84"/>
    <mergeCell ref="AO84:AX84"/>
    <mergeCell ref="C86:H86"/>
    <mergeCell ref="I86:L86"/>
    <mergeCell ref="M86:P86"/>
    <mergeCell ref="Q86:T86"/>
    <mergeCell ref="U86:X86"/>
    <mergeCell ref="Y86:AB86"/>
    <mergeCell ref="AC86:AF86"/>
    <mergeCell ref="AG86:AJ86"/>
    <mergeCell ref="AK86:AN86"/>
    <mergeCell ref="AO86:AX86"/>
    <mergeCell ref="C87:H87"/>
    <mergeCell ref="I87:L87"/>
    <mergeCell ref="M87:P87"/>
    <mergeCell ref="Q87:T87"/>
    <mergeCell ref="U87:X87"/>
    <mergeCell ref="Y87:AB87"/>
    <mergeCell ref="AO88:AX88"/>
    <mergeCell ref="C90:L90"/>
    <mergeCell ref="M90:T90"/>
    <mergeCell ref="AC87:AF87"/>
    <mergeCell ref="AG87:AJ87"/>
    <mergeCell ref="AK87:AN87"/>
    <mergeCell ref="AO87:AX87"/>
    <mergeCell ref="C88:H88"/>
    <mergeCell ref="I88:L88"/>
    <mergeCell ref="M88:P88"/>
    <mergeCell ref="Q88:T88"/>
    <mergeCell ref="U88:X88"/>
    <mergeCell ref="Y88:AB88"/>
    <mergeCell ref="C91:L91"/>
    <mergeCell ref="M91:T91"/>
    <mergeCell ref="C92:L92"/>
    <mergeCell ref="M92:T92"/>
    <mergeCell ref="C94:L94"/>
    <mergeCell ref="M94:T94"/>
    <mergeCell ref="AC88:AF88"/>
    <mergeCell ref="AG88:AJ88"/>
    <mergeCell ref="AK88:AN88"/>
  </mergeCells>
  <phoneticPr fontId="3"/>
  <dataValidations count="1">
    <dataValidation type="list" allowBlank="1" showInputMessage="1" showErrorMessage="1" sqref="P22:AM22 P44:AM44" xr:uid="{84CB5261-F22B-4E03-81CD-2D75A839AD2A}">
      <formula1>"電気, 都市ガス, LPガス"</formula1>
    </dataValidation>
  </dataValidations>
  <pageMargins left="0.7" right="0.7" top="0.75" bottom="0.75" header="0.3" footer="0.3"/>
  <pageSetup paperSize="8" scale="5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Z94"/>
  <sheetViews>
    <sheetView showGridLines="0" tabSelected="1" zoomScale="85" zoomScaleNormal="85" workbookViewId="0">
      <selection activeCell="AA92" sqref="AA92"/>
    </sheetView>
  </sheetViews>
  <sheetFormatPr defaultColWidth="3" defaultRowHeight="18" customHeight="1" x14ac:dyDescent="0.55000000000000004"/>
  <cols>
    <col min="1" max="1" width="5.5" style="2" bestFit="1" customWidth="1"/>
    <col min="2" max="16384" width="3" style="2"/>
  </cols>
  <sheetData>
    <row r="1" spans="1:50" ht="18" customHeight="1" x14ac:dyDescent="0.55000000000000004">
      <c r="A1" s="16"/>
      <c r="B1" s="15" t="s">
        <v>61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</row>
    <row r="2" spans="1:50" ht="18" customHeight="1" x14ac:dyDescent="0.55000000000000004">
      <c r="A2" s="17"/>
      <c r="B2" s="18" t="s">
        <v>62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</row>
    <row r="3" spans="1:50" ht="18" customHeight="1" x14ac:dyDescent="0.55000000000000004">
      <c r="A3" s="14"/>
      <c r="B3" s="19" t="s">
        <v>63</v>
      </c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5" spans="1:50" ht="18" customHeight="1" x14ac:dyDescent="0.55000000000000004">
      <c r="A5" s="3" t="s">
        <v>52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</row>
    <row r="6" spans="1:50" s="12" customFormat="1" ht="18" customHeight="1" x14ac:dyDescent="0.55000000000000004">
      <c r="A6" s="11"/>
      <c r="B6" s="12" t="s">
        <v>34</v>
      </c>
    </row>
    <row r="7" spans="1:50" s="12" customFormat="1" ht="18" customHeight="1" x14ac:dyDescent="0.55000000000000004">
      <c r="A7" s="11"/>
      <c r="C7" s="92" t="s">
        <v>70</v>
      </c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P7" s="95">
        <v>0.43099999999999999</v>
      </c>
      <c r="Q7" s="96"/>
      <c r="R7" s="96"/>
      <c r="S7" s="97"/>
      <c r="U7" s="9"/>
    </row>
    <row r="8" spans="1:50" s="12" customFormat="1" ht="18" customHeight="1" x14ac:dyDescent="0.55000000000000004">
      <c r="A8" s="11"/>
      <c r="C8" s="92" t="s">
        <v>71</v>
      </c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4"/>
      <c r="P8" s="95">
        <f>2.05/45*3.6</f>
        <v>0.16399999999999998</v>
      </c>
      <c r="Q8" s="96"/>
      <c r="R8" s="96"/>
      <c r="S8" s="97"/>
      <c r="U8" s="9"/>
      <c r="AK8" s="9"/>
      <c r="AU8" s="9"/>
    </row>
    <row r="9" spans="1:50" s="12" customFormat="1" ht="18" customHeight="1" x14ac:dyDescent="0.55000000000000004">
      <c r="A9" s="11"/>
      <c r="C9" s="92" t="s">
        <v>72</v>
      </c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4"/>
      <c r="P9" s="95">
        <f>0.0163*44/12*3.6</f>
        <v>0.21515999999999999</v>
      </c>
      <c r="Q9" s="96"/>
      <c r="R9" s="96"/>
      <c r="S9" s="97"/>
      <c r="U9" s="9"/>
      <c r="AG9" s="9"/>
      <c r="AU9" s="9"/>
    </row>
    <row r="10" spans="1:50" s="12" customFormat="1" ht="18" customHeight="1" x14ac:dyDescent="0.55000000000000004">
      <c r="A10" s="11"/>
    </row>
    <row r="11" spans="1:50" ht="18" customHeight="1" x14ac:dyDescent="0.55000000000000004">
      <c r="A11" s="5" t="s">
        <v>0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</row>
    <row r="12" spans="1:50" ht="18" customHeight="1" x14ac:dyDescent="0.55000000000000004">
      <c r="A12" s="4"/>
      <c r="B12" s="2" t="s">
        <v>12</v>
      </c>
    </row>
    <row r="13" spans="1:50" ht="18" customHeight="1" x14ac:dyDescent="0.55000000000000004">
      <c r="A13" s="4"/>
      <c r="C13" s="35" t="s">
        <v>1</v>
      </c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98"/>
      <c r="Q13" s="98"/>
      <c r="R13" s="98"/>
      <c r="S13" s="98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</row>
    <row r="14" spans="1:50" ht="18" customHeight="1" x14ac:dyDescent="0.55000000000000004">
      <c r="A14" s="4"/>
      <c r="C14" s="35" t="s">
        <v>3</v>
      </c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98"/>
      <c r="Q14" s="98"/>
      <c r="R14" s="98"/>
      <c r="S14" s="98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</row>
    <row r="15" spans="1:50" ht="18" customHeight="1" x14ac:dyDescent="0.55000000000000004">
      <c r="A15" s="4"/>
      <c r="C15" s="35" t="s">
        <v>2</v>
      </c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99"/>
      <c r="Q15" s="99"/>
      <c r="R15" s="99"/>
      <c r="S15" s="99"/>
      <c r="T15" s="24" t="s">
        <v>4</v>
      </c>
      <c r="U15" s="24"/>
      <c r="V15" s="24"/>
      <c r="W15" s="24"/>
      <c r="X15" s="24"/>
      <c r="Y15" s="24"/>
      <c r="Z15" s="24"/>
      <c r="AA15" s="24"/>
      <c r="AB15" s="24"/>
      <c r="AC15" s="24"/>
      <c r="AD15" s="24"/>
    </row>
    <row r="16" spans="1:50" ht="18" customHeight="1" x14ac:dyDescent="0.55000000000000004">
      <c r="A16" s="4"/>
      <c r="C16" s="35" t="s">
        <v>40</v>
      </c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90">
        <f>P13*P14*P15</f>
        <v>0</v>
      </c>
      <c r="Q16" s="90"/>
      <c r="R16" s="90"/>
      <c r="S16" s="90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</row>
    <row r="17" spans="1:52" ht="18" customHeight="1" x14ac:dyDescent="0.55000000000000004">
      <c r="A17" s="4"/>
    </row>
    <row r="18" spans="1:52" ht="18" customHeight="1" x14ac:dyDescent="0.55000000000000004">
      <c r="A18" s="4"/>
      <c r="B18" s="2" t="s">
        <v>53</v>
      </c>
    </row>
    <row r="19" spans="1:52" ht="18" customHeight="1" x14ac:dyDescent="0.55000000000000004">
      <c r="A19" s="4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8"/>
      <c r="P19" s="69" t="s">
        <v>67</v>
      </c>
      <c r="Q19" s="70"/>
      <c r="R19" s="70"/>
      <c r="S19" s="70"/>
      <c r="T19" s="70"/>
      <c r="U19" s="70"/>
      <c r="V19" s="70"/>
      <c r="W19" s="71"/>
      <c r="X19" s="69" t="s">
        <v>68</v>
      </c>
      <c r="Y19" s="70"/>
      <c r="Z19" s="70"/>
      <c r="AA19" s="70"/>
      <c r="AB19" s="70"/>
      <c r="AC19" s="70"/>
      <c r="AD19" s="70"/>
      <c r="AE19" s="71"/>
      <c r="AF19" s="69" t="s">
        <v>69</v>
      </c>
      <c r="AG19" s="70"/>
      <c r="AH19" s="70"/>
      <c r="AI19" s="70"/>
      <c r="AJ19" s="70"/>
      <c r="AK19" s="70"/>
      <c r="AL19" s="70"/>
      <c r="AM19" s="71"/>
      <c r="AN19" s="72"/>
      <c r="AO19" s="67"/>
      <c r="AP19" s="67"/>
      <c r="AQ19" s="67"/>
      <c r="AR19" s="67"/>
      <c r="AS19" s="67"/>
      <c r="AT19" s="67"/>
      <c r="AU19" s="67"/>
      <c r="AV19" s="67"/>
      <c r="AW19" s="67"/>
      <c r="AX19" s="67"/>
    </row>
    <row r="20" spans="1:52" ht="18" customHeight="1" x14ac:dyDescent="0.55000000000000004">
      <c r="A20" s="4"/>
      <c r="C20" s="24" t="s">
        <v>6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</row>
    <row r="21" spans="1:52" ht="50.25" customHeight="1" x14ac:dyDescent="0.55000000000000004">
      <c r="A21" s="4"/>
      <c r="C21" s="24" t="s">
        <v>7</v>
      </c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76"/>
      <c r="Q21" s="76"/>
      <c r="R21" s="76"/>
      <c r="S21" s="76"/>
      <c r="T21" s="76"/>
      <c r="U21" s="76"/>
      <c r="V21" s="76"/>
      <c r="W21" s="76"/>
      <c r="X21" s="76"/>
      <c r="Y21" s="76"/>
      <c r="Z21" s="76"/>
      <c r="AA21" s="76"/>
      <c r="AB21" s="76"/>
      <c r="AC21" s="76"/>
      <c r="AD21" s="76"/>
      <c r="AE21" s="76"/>
      <c r="AF21" s="76"/>
      <c r="AG21" s="76"/>
      <c r="AH21" s="76"/>
      <c r="AI21" s="76"/>
      <c r="AJ21" s="76"/>
      <c r="AK21" s="76"/>
      <c r="AL21" s="76"/>
      <c r="AM21" s="76"/>
      <c r="AN21" s="66" t="s">
        <v>58</v>
      </c>
      <c r="AO21" s="24"/>
      <c r="AP21" s="24"/>
      <c r="AQ21" s="24"/>
      <c r="AR21" s="24"/>
      <c r="AS21" s="24"/>
      <c r="AT21" s="24"/>
      <c r="AU21" s="24"/>
      <c r="AV21" s="24"/>
      <c r="AW21" s="24"/>
      <c r="AX21" s="24"/>
    </row>
    <row r="22" spans="1:52" ht="18" customHeight="1" x14ac:dyDescent="0.55000000000000004">
      <c r="A22" s="4"/>
      <c r="C22" s="28" t="s">
        <v>43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30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6"/>
      <c r="AG22" s="76"/>
      <c r="AH22" s="76"/>
      <c r="AI22" s="76"/>
      <c r="AJ22" s="76"/>
      <c r="AK22" s="76"/>
      <c r="AL22" s="76"/>
      <c r="AM22" s="76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</row>
    <row r="23" spans="1:52" ht="18" customHeight="1" x14ac:dyDescent="0.55000000000000004">
      <c r="A23" s="4"/>
      <c r="C23" s="24" t="s">
        <v>8</v>
      </c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24" t="s">
        <v>75</v>
      </c>
      <c r="AO23" s="24"/>
      <c r="AP23" s="24"/>
      <c r="AQ23" s="24"/>
      <c r="AR23" s="24"/>
      <c r="AS23" s="24"/>
      <c r="AT23" s="24"/>
      <c r="AU23" s="24"/>
      <c r="AV23" s="24"/>
      <c r="AW23" s="24"/>
      <c r="AX23" s="24"/>
    </row>
    <row r="24" spans="1:52" ht="18" customHeight="1" x14ac:dyDescent="0.55000000000000004">
      <c r="A24" s="4"/>
      <c r="C24" s="24" t="s">
        <v>73</v>
      </c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88" t="str">
        <f>IF(P23&lt;&gt;"",2025-P23,"")</f>
        <v/>
      </c>
      <c r="Q24" s="88"/>
      <c r="R24" s="88"/>
      <c r="S24" s="88"/>
      <c r="T24" s="88"/>
      <c r="U24" s="88"/>
      <c r="V24" s="88"/>
      <c r="W24" s="88"/>
      <c r="X24" s="88" t="str">
        <f t="shared" ref="X24" si="0">IF(X23&lt;&gt;"",2025-X23,"")</f>
        <v/>
      </c>
      <c r="Y24" s="88"/>
      <c r="Z24" s="88"/>
      <c r="AA24" s="88"/>
      <c r="AB24" s="88"/>
      <c r="AC24" s="88"/>
      <c r="AD24" s="88"/>
      <c r="AE24" s="88"/>
      <c r="AF24" s="88" t="str">
        <f t="shared" ref="AF24" si="1">IF(AF23&lt;&gt;"",2025-AF23,"")</f>
        <v/>
      </c>
      <c r="AG24" s="88"/>
      <c r="AH24" s="88"/>
      <c r="AI24" s="88"/>
      <c r="AJ24" s="88"/>
      <c r="AK24" s="88"/>
      <c r="AL24" s="88"/>
      <c r="AM24" s="88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Z24" s="9"/>
    </row>
    <row r="25" spans="1:52" ht="18" customHeight="1" x14ac:dyDescent="0.55000000000000004">
      <c r="A25" s="4"/>
      <c r="C25" s="28" t="s">
        <v>33</v>
      </c>
      <c r="D25" s="29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30"/>
      <c r="P25" s="83">
        <f>IF(P24&gt;=20,0.8,IF(P24&gt;=15,0.85,IF(P24&gt;=10,0.9,1)))</f>
        <v>0.8</v>
      </c>
      <c r="Q25" s="84"/>
      <c r="R25" s="84"/>
      <c r="S25" s="84"/>
      <c r="T25" s="84"/>
      <c r="U25" s="84"/>
      <c r="V25" s="84"/>
      <c r="W25" s="85"/>
      <c r="X25" s="83">
        <f t="shared" ref="X25" si="2">IF(X24&gt;=20,0.8,IF(X24&gt;=15,0.85,IF(X24&gt;=10,0.9,1)))</f>
        <v>0.8</v>
      </c>
      <c r="Y25" s="84"/>
      <c r="Z25" s="84"/>
      <c r="AA25" s="84"/>
      <c r="AB25" s="84"/>
      <c r="AC25" s="84"/>
      <c r="AD25" s="84"/>
      <c r="AE25" s="85"/>
      <c r="AF25" s="83">
        <f t="shared" ref="AF25" si="3">IF(AF24&gt;=20,0.8,IF(AF24&gt;=15,0.85,IF(AF24&gt;=10,0.9,1)))</f>
        <v>0.8</v>
      </c>
      <c r="AG25" s="84"/>
      <c r="AH25" s="84"/>
      <c r="AI25" s="84"/>
      <c r="AJ25" s="84"/>
      <c r="AK25" s="84"/>
      <c r="AL25" s="84"/>
      <c r="AM25" s="85"/>
      <c r="AN25" s="28"/>
      <c r="AO25" s="29"/>
      <c r="AP25" s="29"/>
      <c r="AQ25" s="29"/>
      <c r="AR25" s="29"/>
      <c r="AS25" s="29"/>
      <c r="AT25" s="29"/>
      <c r="AU25" s="29"/>
      <c r="AV25" s="29"/>
      <c r="AW25" s="29"/>
      <c r="AX25" s="30"/>
      <c r="AZ25" s="9"/>
    </row>
    <row r="26" spans="1:52" ht="18" customHeight="1" x14ac:dyDescent="0.55000000000000004">
      <c r="A26" s="4"/>
      <c r="C26" s="86" t="s">
        <v>5</v>
      </c>
      <c r="D26" s="86"/>
      <c r="E26" s="86"/>
      <c r="F26" s="86"/>
      <c r="G26" s="86"/>
      <c r="H26" s="86"/>
      <c r="I26" s="86"/>
      <c r="J26" s="86"/>
      <c r="K26" s="86"/>
      <c r="L26" s="86"/>
      <c r="M26" s="86"/>
      <c r="N26" s="86"/>
      <c r="O26" s="86"/>
      <c r="P26" s="105"/>
      <c r="Q26" s="105"/>
      <c r="R26" s="105"/>
      <c r="S26" s="105"/>
      <c r="T26" s="105"/>
      <c r="U26" s="105"/>
      <c r="V26" s="105"/>
      <c r="W26" s="105"/>
      <c r="X26" s="105"/>
      <c r="Y26" s="105"/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</row>
    <row r="27" spans="1:52" ht="18" customHeight="1" x14ac:dyDescent="0.55000000000000004">
      <c r="A27" s="4"/>
      <c r="C27" s="55" t="s">
        <v>35</v>
      </c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79"/>
      <c r="Q27" s="63"/>
      <c r="R27" s="63"/>
      <c r="S27" s="63"/>
      <c r="T27" s="63"/>
      <c r="U27" s="63"/>
      <c r="V27" s="63"/>
      <c r="W27" s="80"/>
      <c r="X27" s="79"/>
      <c r="Y27" s="63"/>
      <c r="Z27" s="63"/>
      <c r="AA27" s="63"/>
      <c r="AB27" s="63"/>
      <c r="AC27" s="63"/>
      <c r="AD27" s="63"/>
      <c r="AE27" s="80"/>
      <c r="AF27" s="79"/>
      <c r="AG27" s="63"/>
      <c r="AH27" s="63"/>
      <c r="AI27" s="63"/>
      <c r="AJ27" s="63"/>
      <c r="AK27" s="63"/>
      <c r="AL27" s="63"/>
      <c r="AM27" s="80"/>
      <c r="AN27" s="60" t="s">
        <v>36</v>
      </c>
      <c r="AO27" s="61"/>
      <c r="AP27" s="61"/>
      <c r="AQ27" s="61"/>
      <c r="AR27" s="61"/>
      <c r="AS27" s="61"/>
      <c r="AT27" s="61"/>
      <c r="AU27" s="61"/>
      <c r="AV27" s="61"/>
      <c r="AW27" s="61"/>
      <c r="AX27" s="61"/>
    </row>
    <row r="28" spans="1:52" ht="18" customHeight="1" x14ac:dyDescent="0.55000000000000004">
      <c r="A28" s="4"/>
      <c r="C28" s="81"/>
      <c r="D28" s="24" t="s">
        <v>9</v>
      </c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82"/>
      <c r="Q28" s="76"/>
      <c r="R28" s="76"/>
      <c r="S28" s="76"/>
      <c r="T28" s="76"/>
      <c r="U28" s="76"/>
      <c r="V28" s="76"/>
      <c r="W28" s="76"/>
      <c r="X28" s="76"/>
      <c r="Y28" s="76"/>
      <c r="Z28" s="76"/>
      <c r="AA28" s="76"/>
      <c r="AB28" s="76"/>
      <c r="AC28" s="76"/>
      <c r="AD28" s="76"/>
      <c r="AE28" s="76"/>
      <c r="AF28" s="76"/>
      <c r="AG28" s="76"/>
      <c r="AH28" s="76"/>
      <c r="AI28" s="76"/>
      <c r="AJ28" s="76"/>
      <c r="AK28" s="76"/>
      <c r="AL28" s="76"/>
      <c r="AM28" s="76"/>
      <c r="AN28" s="24" t="s">
        <v>59</v>
      </c>
      <c r="AO28" s="24"/>
      <c r="AP28" s="24"/>
      <c r="AQ28" s="24"/>
      <c r="AR28" s="24"/>
      <c r="AS28" s="24"/>
      <c r="AT28" s="24"/>
      <c r="AU28" s="24"/>
      <c r="AV28" s="24"/>
      <c r="AW28" s="24"/>
      <c r="AX28" s="24"/>
    </row>
    <row r="29" spans="1:52" ht="18" customHeight="1" x14ac:dyDescent="0.55000000000000004">
      <c r="A29" s="4"/>
      <c r="C29" s="63"/>
      <c r="D29" s="45" t="s">
        <v>10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76"/>
      <c r="Q29" s="76"/>
      <c r="R29" s="76"/>
      <c r="S29" s="76"/>
      <c r="T29" s="76"/>
      <c r="U29" s="76"/>
      <c r="V29" s="76"/>
      <c r="W29" s="76"/>
      <c r="X29" s="76"/>
      <c r="Y29" s="76"/>
      <c r="Z29" s="76"/>
      <c r="AA29" s="76"/>
      <c r="AB29" s="76"/>
      <c r="AC29" s="76"/>
      <c r="AD29" s="76"/>
      <c r="AE29" s="76"/>
      <c r="AF29" s="76"/>
      <c r="AG29" s="76"/>
      <c r="AH29" s="76"/>
      <c r="AI29" s="76"/>
      <c r="AJ29" s="76"/>
      <c r="AK29" s="76"/>
      <c r="AL29" s="76"/>
      <c r="AM29" s="76"/>
      <c r="AN29" s="24" t="s">
        <v>59</v>
      </c>
      <c r="AO29" s="24"/>
      <c r="AP29" s="24"/>
      <c r="AQ29" s="24"/>
      <c r="AR29" s="24"/>
      <c r="AS29" s="24"/>
      <c r="AT29" s="24"/>
      <c r="AU29" s="24"/>
      <c r="AV29" s="24"/>
      <c r="AW29" s="24"/>
      <c r="AX29" s="24"/>
    </row>
    <row r="30" spans="1:52" ht="18" customHeight="1" x14ac:dyDescent="0.55000000000000004">
      <c r="A30" s="4"/>
      <c r="C30" s="46" t="s">
        <v>37</v>
      </c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7"/>
      <c r="P30" s="77"/>
      <c r="Q30" s="54"/>
      <c r="R30" s="54"/>
      <c r="S30" s="54"/>
      <c r="T30" s="54"/>
      <c r="U30" s="54"/>
      <c r="V30" s="54"/>
      <c r="W30" s="78"/>
      <c r="X30" s="77"/>
      <c r="Y30" s="54"/>
      <c r="Z30" s="54"/>
      <c r="AA30" s="54"/>
      <c r="AB30" s="54"/>
      <c r="AC30" s="54"/>
      <c r="AD30" s="54"/>
      <c r="AE30" s="78"/>
      <c r="AF30" s="77"/>
      <c r="AG30" s="54"/>
      <c r="AH30" s="54"/>
      <c r="AI30" s="54"/>
      <c r="AJ30" s="54"/>
      <c r="AK30" s="54"/>
      <c r="AL30" s="54"/>
      <c r="AM30" s="78"/>
      <c r="AN30" s="51" t="s">
        <v>38</v>
      </c>
      <c r="AO30" s="52"/>
      <c r="AP30" s="52"/>
      <c r="AQ30" s="52"/>
      <c r="AR30" s="52"/>
      <c r="AS30" s="52"/>
      <c r="AT30" s="52"/>
      <c r="AU30" s="52"/>
      <c r="AV30" s="52"/>
      <c r="AW30" s="52"/>
      <c r="AX30" s="52"/>
    </row>
    <row r="31" spans="1:52" ht="18" customHeight="1" x14ac:dyDescent="0.55000000000000004">
      <c r="A31" s="4"/>
      <c r="C31" s="53"/>
      <c r="D31" s="24" t="s">
        <v>9</v>
      </c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6"/>
      <c r="AF31" s="76"/>
      <c r="AG31" s="76"/>
      <c r="AH31" s="76"/>
      <c r="AI31" s="76"/>
      <c r="AJ31" s="76"/>
      <c r="AK31" s="76"/>
      <c r="AL31" s="76"/>
      <c r="AM31" s="76"/>
      <c r="AN31" s="24" t="s">
        <v>59</v>
      </c>
      <c r="AO31" s="24"/>
      <c r="AP31" s="24"/>
      <c r="AQ31" s="24"/>
      <c r="AR31" s="24"/>
      <c r="AS31" s="24"/>
      <c r="AT31" s="24"/>
      <c r="AU31" s="24"/>
      <c r="AV31" s="24"/>
      <c r="AW31" s="24"/>
      <c r="AX31" s="24"/>
    </row>
    <row r="32" spans="1:52" ht="18" customHeight="1" x14ac:dyDescent="0.55000000000000004">
      <c r="A32" s="4"/>
      <c r="C32" s="54"/>
      <c r="D32" s="24" t="s">
        <v>10</v>
      </c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24" t="s">
        <v>59</v>
      </c>
      <c r="AO32" s="24"/>
      <c r="AP32" s="24"/>
      <c r="AQ32" s="24"/>
      <c r="AR32" s="24"/>
      <c r="AS32" s="24"/>
      <c r="AT32" s="24"/>
      <c r="AU32" s="24"/>
      <c r="AV32" s="24"/>
      <c r="AW32" s="24"/>
      <c r="AX32" s="24"/>
    </row>
    <row r="33" spans="1:52" ht="18" customHeight="1" x14ac:dyDescent="0.55000000000000004">
      <c r="A33" s="4"/>
      <c r="C33" s="54"/>
      <c r="D33" s="24" t="s">
        <v>39</v>
      </c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76"/>
      <c r="Q33" s="76"/>
      <c r="R33" s="76"/>
      <c r="S33" s="76"/>
      <c r="T33" s="76"/>
      <c r="U33" s="76"/>
      <c r="V33" s="76"/>
      <c r="W33" s="76"/>
      <c r="X33" s="76"/>
      <c r="Y33" s="76"/>
      <c r="Z33" s="76"/>
      <c r="AA33" s="76"/>
      <c r="AB33" s="76"/>
      <c r="AC33" s="76"/>
      <c r="AD33" s="76"/>
      <c r="AE33" s="76"/>
      <c r="AF33" s="76"/>
      <c r="AG33" s="76"/>
      <c r="AH33" s="76"/>
      <c r="AI33" s="76"/>
      <c r="AJ33" s="76"/>
      <c r="AK33" s="76"/>
      <c r="AL33" s="76"/>
      <c r="AM33" s="76"/>
      <c r="AN33" s="24" t="s">
        <v>59</v>
      </c>
      <c r="AO33" s="24"/>
      <c r="AP33" s="24"/>
      <c r="AQ33" s="24"/>
      <c r="AR33" s="24"/>
      <c r="AS33" s="24"/>
      <c r="AT33" s="24"/>
      <c r="AU33" s="24"/>
      <c r="AV33" s="24"/>
      <c r="AW33" s="24"/>
      <c r="AX33" s="24"/>
    </row>
    <row r="34" spans="1:52" ht="18" customHeight="1" x14ac:dyDescent="0.55000000000000004">
      <c r="A34" s="4"/>
      <c r="C34" s="28" t="s">
        <v>74</v>
      </c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30"/>
      <c r="P34" s="42">
        <f>ROUND($P$16/P25,0)</f>
        <v>0</v>
      </c>
      <c r="Q34" s="43"/>
      <c r="R34" s="43"/>
      <c r="S34" s="43"/>
      <c r="T34" s="43"/>
      <c r="U34" s="43"/>
      <c r="V34" s="43"/>
      <c r="W34" s="44"/>
      <c r="X34" s="42">
        <f t="shared" ref="X34" si="4">ROUND($P$16/X25,0)</f>
        <v>0</v>
      </c>
      <c r="Y34" s="43"/>
      <c r="Z34" s="43"/>
      <c r="AA34" s="43"/>
      <c r="AB34" s="43"/>
      <c r="AC34" s="43"/>
      <c r="AD34" s="43"/>
      <c r="AE34" s="44"/>
      <c r="AF34" s="42">
        <f t="shared" ref="AF34" si="5">ROUND($P$16/AF25,0)</f>
        <v>0</v>
      </c>
      <c r="AG34" s="43"/>
      <c r="AH34" s="43"/>
      <c r="AI34" s="43"/>
      <c r="AJ34" s="43"/>
      <c r="AK34" s="43"/>
      <c r="AL34" s="43"/>
      <c r="AM34" s="44"/>
      <c r="AN34" s="45"/>
      <c r="AO34" s="45"/>
      <c r="AP34" s="45"/>
      <c r="AQ34" s="45"/>
      <c r="AR34" s="45"/>
      <c r="AS34" s="45"/>
      <c r="AT34" s="45"/>
      <c r="AU34" s="45"/>
      <c r="AV34" s="45"/>
      <c r="AW34" s="45"/>
      <c r="AX34" s="45"/>
      <c r="AZ34" s="9"/>
    </row>
    <row r="35" spans="1:52" ht="18" customHeight="1" x14ac:dyDescent="0.55000000000000004">
      <c r="A35" s="4"/>
      <c r="C35" s="24" t="s">
        <v>44</v>
      </c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5">
        <f>ROUND((P29+P32)*P26*P34,0)</f>
        <v>0</v>
      </c>
      <c r="Q35" s="25"/>
      <c r="R35" s="25"/>
      <c r="S35" s="25"/>
      <c r="T35" s="25"/>
      <c r="U35" s="25"/>
      <c r="V35" s="25"/>
      <c r="W35" s="25"/>
      <c r="X35" s="25">
        <f t="shared" ref="X35" si="6">ROUND((X29+X32)*X26*X34,0)</f>
        <v>0</v>
      </c>
      <c r="Y35" s="25"/>
      <c r="Z35" s="25"/>
      <c r="AA35" s="25"/>
      <c r="AB35" s="25"/>
      <c r="AC35" s="25"/>
      <c r="AD35" s="25"/>
      <c r="AE35" s="25"/>
      <c r="AF35" s="25">
        <f t="shared" ref="AF35" si="7">ROUND((AF29+AF32)*AF26*AF34,0)</f>
        <v>0</v>
      </c>
      <c r="AG35" s="25"/>
      <c r="AH35" s="25"/>
      <c r="AI35" s="25"/>
      <c r="AJ35" s="25"/>
      <c r="AK35" s="25"/>
      <c r="AL35" s="25"/>
      <c r="AM35" s="25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Z35" s="9"/>
    </row>
    <row r="36" spans="1:52" ht="18" customHeight="1" x14ac:dyDescent="0.55000000000000004">
      <c r="A36" s="4"/>
      <c r="C36" s="24" t="s">
        <v>45</v>
      </c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5">
        <f>IF(P33&lt;&gt;"",ROUND(P33*P26*P34,0),0)</f>
        <v>0</v>
      </c>
      <c r="Q36" s="25"/>
      <c r="R36" s="25"/>
      <c r="S36" s="25"/>
      <c r="T36" s="25"/>
      <c r="U36" s="25"/>
      <c r="V36" s="25"/>
      <c r="W36" s="25"/>
      <c r="X36" s="25">
        <f t="shared" ref="X36" si="8">IF(X33&lt;&gt;"",ROUND(X33*X26*X34,0),0)</f>
        <v>0</v>
      </c>
      <c r="Y36" s="25"/>
      <c r="Z36" s="25"/>
      <c r="AA36" s="25"/>
      <c r="AB36" s="25"/>
      <c r="AC36" s="25"/>
      <c r="AD36" s="25"/>
      <c r="AE36" s="25"/>
      <c r="AF36" s="25">
        <f t="shared" ref="AF36" si="9">IF(AF33&lt;&gt;"",ROUND(AF33*AF26*AF34,0),0)</f>
        <v>0</v>
      </c>
      <c r="AG36" s="25"/>
      <c r="AH36" s="25"/>
      <c r="AI36" s="25"/>
      <c r="AJ36" s="25"/>
      <c r="AK36" s="25"/>
      <c r="AL36" s="25"/>
      <c r="AM36" s="25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</row>
    <row r="37" spans="1:52" ht="18" customHeight="1" x14ac:dyDescent="0.55000000000000004">
      <c r="A37" s="4"/>
      <c r="C37" s="24" t="s">
        <v>11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5">
        <f>ROUND(P35*$P$7+P36*IF(P22="都市ガス",$P$8,IF(P22="LPガス",$P$9,0)),0)</f>
        <v>0</v>
      </c>
      <c r="Q37" s="25"/>
      <c r="R37" s="25"/>
      <c r="S37" s="25"/>
      <c r="T37" s="25"/>
      <c r="U37" s="25"/>
      <c r="V37" s="25"/>
      <c r="W37" s="25"/>
      <c r="X37" s="25">
        <f>ROUND(X35*$P$7+X36*IF(X22="都市ガス",$P$8,IF(X22="LPガス",$P$9,0)),0)</f>
        <v>0</v>
      </c>
      <c r="Y37" s="25"/>
      <c r="Z37" s="25"/>
      <c r="AA37" s="25"/>
      <c r="AB37" s="25"/>
      <c r="AC37" s="25"/>
      <c r="AD37" s="25"/>
      <c r="AE37" s="25"/>
      <c r="AF37" s="25">
        <f>ROUND(AF35*$P$7+AF36*IF(AF22="都市ガス",$P$8,IF(AF22="LPガス",$P$9,0)),0)</f>
        <v>0</v>
      </c>
      <c r="AG37" s="25"/>
      <c r="AH37" s="25"/>
      <c r="AI37" s="25"/>
      <c r="AJ37" s="25"/>
      <c r="AK37" s="25"/>
      <c r="AL37" s="25"/>
      <c r="AM37" s="25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</row>
    <row r="38" spans="1:52" ht="18" customHeight="1" x14ac:dyDescent="0.55000000000000004">
      <c r="A38" s="4"/>
      <c r="C38" s="24" t="s">
        <v>48</v>
      </c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73">
        <f>SUM(P37:AM37)</f>
        <v>0</v>
      </c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4"/>
      <c r="AG38" s="74"/>
      <c r="AH38" s="74"/>
      <c r="AI38" s="74"/>
      <c r="AJ38" s="74"/>
      <c r="AK38" s="74"/>
      <c r="AL38" s="74"/>
      <c r="AM38" s="75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</row>
    <row r="39" spans="1:52" ht="18" customHeight="1" x14ac:dyDescent="0.55000000000000004">
      <c r="A39" s="4"/>
    </row>
    <row r="40" spans="1:52" ht="18" customHeight="1" x14ac:dyDescent="0.55000000000000004">
      <c r="A40" s="4"/>
      <c r="B40" s="2" t="s">
        <v>14</v>
      </c>
    </row>
    <row r="41" spans="1:52" ht="18" customHeight="1" x14ac:dyDescent="0.55000000000000004">
      <c r="A41" s="4"/>
      <c r="C41" s="67"/>
      <c r="D41" s="67"/>
      <c r="E41" s="67"/>
      <c r="F41" s="67"/>
      <c r="G41" s="67"/>
      <c r="H41" s="67"/>
      <c r="I41" s="67"/>
      <c r="J41" s="67"/>
      <c r="K41" s="67"/>
      <c r="L41" s="67"/>
      <c r="M41" s="67"/>
      <c r="N41" s="67"/>
      <c r="O41" s="68"/>
      <c r="P41" s="69" t="s">
        <v>64</v>
      </c>
      <c r="Q41" s="70"/>
      <c r="R41" s="70"/>
      <c r="S41" s="70"/>
      <c r="T41" s="70"/>
      <c r="U41" s="70"/>
      <c r="V41" s="70"/>
      <c r="W41" s="71"/>
      <c r="X41" s="69" t="s">
        <v>65</v>
      </c>
      <c r="Y41" s="70"/>
      <c r="Z41" s="70"/>
      <c r="AA41" s="70"/>
      <c r="AB41" s="70"/>
      <c r="AC41" s="70"/>
      <c r="AD41" s="70"/>
      <c r="AE41" s="71"/>
      <c r="AF41" s="69" t="s">
        <v>66</v>
      </c>
      <c r="AG41" s="70"/>
      <c r="AH41" s="70"/>
      <c r="AI41" s="70"/>
      <c r="AJ41" s="70"/>
      <c r="AK41" s="70"/>
      <c r="AL41" s="70"/>
      <c r="AM41" s="71"/>
      <c r="AN41" s="72"/>
      <c r="AO41" s="67"/>
      <c r="AP41" s="67"/>
      <c r="AQ41" s="67"/>
      <c r="AR41" s="67"/>
      <c r="AS41" s="67"/>
      <c r="AT41" s="67"/>
      <c r="AU41" s="67"/>
      <c r="AV41" s="67"/>
      <c r="AW41" s="67"/>
      <c r="AX41" s="67"/>
    </row>
    <row r="42" spans="1:52" ht="18" customHeight="1" x14ac:dyDescent="0.55000000000000004">
      <c r="A42" s="4"/>
      <c r="C42" s="24" t="s">
        <v>6</v>
      </c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6"/>
      <c r="AI42" s="76"/>
      <c r="AJ42" s="76"/>
      <c r="AK42" s="76"/>
      <c r="AL42" s="76"/>
      <c r="AM42" s="76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</row>
    <row r="43" spans="1:52" ht="50.25" customHeight="1" x14ac:dyDescent="0.55000000000000004">
      <c r="A43" s="4"/>
      <c r="C43" s="24" t="s">
        <v>7</v>
      </c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6"/>
      <c r="AI43" s="76"/>
      <c r="AJ43" s="76"/>
      <c r="AK43" s="76"/>
      <c r="AL43" s="76"/>
      <c r="AM43" s="76"/>
      <c r="AN43" s="66" t="s">
        <v>58</v>
      </c>
      <c r="AO43" s="24"/>
      <c r="AP43" s="24"/>
      <c r="AQ43" s="24"/>
      <c r="AR43" s="24"/>
      <c r="AS43" s="24"/>
      <c r="AT43" s="24"/>
      <c r="AU43" s="24"/>
      <c r="AV43" s="24"/>
      <c r="AW43" s="24"/>
      <c r="AX43" s="24"/>
    </row>
    <row r="44" spans="1:52" ht="18" customHeight="1" x14ac:dyDescent="0.55000000000000004">
      <c r="A44" s="4"/>
      <c r="C44" s="28" t="s">
        <v>43</v>
      </c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30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</row>
    <row r="45" spans="1:52" ht="18" customHeight="1" x14ac:dyDescent="0.55000000000000004">
      <c r="A45" s="4"/>
      <c r="C45" s="24" t="s">
        <v>54</v>
      </c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100"/>
      <c r="AG45" s="100"/>
      <c r="AH45" s="100"/>
      <c r="AI45" s="100"/>
      <c r="AJ45" s="100"/>
      <c r="AK45" s="100"/>
      <c r="AL45" s="100"/>
      <c r="AM45" s="100"/>
      <c r="AN45" s="65" t="s">
        <v>55</v>
      </c>
      <c r="AO45" s="65"/>
      <c r="AP45" s="65"/>
      <c r="AQ45" s="65"/>
      <c r="AR45" s="65"/>
      <c r="AS45" s="65"/>
      <c r="AT45" s="65"/>
      <c r="AU45" s="65"/>
      <c r="AV45" s="65"/>
      <c r="AW45" s="65"/>
      <c r="AX45" s="65"/>
      <c r="AZ45" s="9"/>
    </row>
    <row r="46" spans="1:52" ht="18" customHeight="1" x14ac:dyDescent="0.55000000000000004">
      <c r="A46" s="4"/>
      <c r="C46" s="24" t="s">
        <v>5</v>
      </c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</row>
    <row r="47" spans="1:52" ht="18" customHeight="1" x14ac:dyDescent="0.55000000000000004">
      <c r="A47" s="4"/>
      <c r="C47" s="55" t="s">
        <v>35</v>
      </c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6"/>
      <c r="P47" s="79"/>
      <c r="Q47" s="63"/>
      <c r="R47" s="63"/>
      <c r="S47" s="63"/>
      <c r="T47" s="63"/>
      <c r="U47" s="63"/>
      <c r="V47" s="63"/>
      <c r="W47" s="80"/>
      <c r="X47" s="79"/>
      <c r="Y47" s="63"/>
      <c r="Z47" s="63"/>
      <c r="AA47" s="63"/>
      <c r="AB47" s="63"/>
      <c r="AC47" s="63"/>
      <c r="AD47" s="63"/>
      <c r="AE47" s="80"/>
      <c r="AF47" s="79"/>
      <c r="AG47" s="63"/>
      <c r="AH47" s="63"/>
      <c r="AI47" s="63"/>
      <c r="AJ47" s="63"/>
      <c r="AK47" s="63"/>
      <c r="AL47" s="63"/>
      <c r="AM47" s="80"/>
      <c r="AN47" s="60" t="s">
        <v>36</v>
      </c>
      <c r="AO47" s="61"/>
      <c r="AP47" s="61"/>
      <c r="AQ47" s="61"/>
      <c r="AR47" s="61"/>
      <c r="AS47" s="61"/>
      <c r="AT47" s="61"/>
      <c r="AU47" s="61"/>
      <c r="AV47" s="61"/>
      <c r="AW47" s="61"/>
      <c r="AX47" s="61"/>
    </row>
    <row r="48" spans="1:52" ht="18" customHeight="1" x14ac:dyDescent="0.55000000000000004">
      <c r="A48" s="4"/>
      <c r="C48" s="62"/>
      <c r="D48" s="24" t="s">
        <v>9</v>
      </c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24" t="s">
        <v>60</v>
      </c>
      <c r="AO48" s="24"/>
      <c r="AP48" s="24"/>
      <c r="AQ48" s="24"/>
      <c r="AR48" s="24"/>
      <c r="AS48" s="24"/>
      <c r="AT48" s="24"/>
      <c r="AU48" s="24"/>
      <c r="AV48" s="24"/>
      <c r="AW48" s="24"/>
      <c r="AX48" s="24"/>
    </row>
    <row r="49" spans="1:52" ht="18" customHeight="1" x14ac:dyDescent="0.55000000000000004">
      <c r="A49" s="4"/>
      <c r="C49" s="63"/>
      <c r="D49" s="24" t="s">
        <v>10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24" t="s">
        <v>60</v>
      </c>
      <c r="AO49" s="24"/>
      <c r="AP49" s="24"/>
      <c r="AQ49" s="24"/>
      <c r="AR49" s="24"/>
      <c r="AS49" s="24"/>
      <c r="AT49" s="24"/>
      <c r="AU49" s="24"/>
      <c r="AV49" s="24"/>
      <c r="AW49" s="24"/>
      <c r="AX49" s="24"/>
    </row>
    <row r="50" spans="1:52" ht="18" customHeight="1" x14ac:dyDescent="0.55000000000000004">
      <c r="A50" s="4"/>
      <c r="C50" s="46" t="s">
        <v>37</v>
      </c>
      <c r="D50" s="46"/>
      <c r="E50" s="46"/>
      <c r="F50" s="46"/>
      <c r="G50" s="46"/>
      <c r="H50" s="46"/>
      <c r="I50" s="46"/>
      <c r="J50" s="46"/>
      <c r="K50" s="46"/>
      <c r="L50" s="46"/>
      <c r="M50" s="46"/>
      <c r="N50" s="46"/>
      <c r="O50" s="47"/>
      <c r="P50" s="77"/>
      <c r="Q50" s="54"/>
      <c r="R50" s="54"/>
      <c r="S50" s="54"/>
      <c r="T50" s="54"/>
      <c r="U50" s="54"/>
      <c r="V50" s="54"/>
      <c r="W50" s="78"/>
      <c r="X50" s="77"/>
      <c r="Y50" s="54"/>
      <c r="Z50" s="54"/>
      <c r="AA50" s="54"/>
      <c r="AB50" s="54"/>
      <c r="AC50" s="54"/>
      <c r="AD50" s="54"/>
      <c r="AE50" s="78"/>
      <c r="AF50" s="77"/>
      <c r="AG50" s="54"/>
      <c r="AH50" s="54"/>
      <c r="AI50" s="54"/>
      <c r="AJ50" s="54"/>
      <c r="AK50" s="54"/>
      <c r="AL50" s="54"/>
      <c r="AM50" s="78"/>
      <c r="AN50" s="51" t="s">
        <v>38</v>
      </c>
      <c r="AO50" s="52"/>
      <c r="AP50" s="52"/>
      <c r="AQ50" s="52"/>
      <c r="AR50" s="52"/>
      <c r="AS50" s="52"/>
      <c r="AT50" s="52"/>
      <c r="AU50" s="52"/>
      <c r="AV50" s="52"/>
      <c r="AW50" s="52"/>
      <c r="AX50" s="52"/>
    </row>
    <row r="51" spans="1:52" ht="18" customHeight="1" x14ac:dyDescent="0.55000000000000004">
      <c r="A51" s="4"/>
      <c r="C51" s="53"/>
      <c r="D51" s="24" t="s">
        <v>9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76"/>
      <c r="Q51" s="76"/>
      <c r="R51" s="76"/>
      <c r="S51" s="76"/>
      <c r="T51" s="76"/>
      <c r="U51" s="76"/>
      <c r="V51" s="76"/>
      <c r="W51" s="76"/>
      <c r="X51" s="76"/>
      <c r="Y51" s="76"/>
      <c r="Z51" s="76"/>
      <c r="AA51" s="76"/>
      <c r="AB51" s="76"/>
      <c r="AC51" s="76"/>
      <c r="AD51" s="76"/>
      <c r="AE51" s="76"/>
      <c r="AF51" s="76"/>
      <c r="AG51" s="76"/>
      <c r="AH51" s="76"/>
      <c r="AI51" s="76"/>
      <c r="AJ51" s="76"/>
      <c r="AK51" s="76"/>
      <c r="AL51" s="76"/>
      <c r="AM51" s="76"/>
      <c r="AN51" s="24" t="s">
        <v>60</v>
      </c>
      <c r="AO51" s="24"/>
      <c r="AP51" s="24"/>
      <c r="AQ51" s="24"/>
      <c r="AR51" s="24"/>
      <c r="AS51" s="24"/>
      <c r="AT51" s="24"/>
      <c r="AU51" s="24"/>
      <c r="AV51" s="24"/>
      <c r="AW51" s="24"/>
      <c r="AX51" s="24"/>
    </row>
    <row r="52" spans="1:52" ht="18" customHeight="1" x14ac:dyDescent="0.55000000000000004">
      <c r="A52" s="4"/>
      <c r="C52" s="54"/>
      <c r="D52" s="24" t="s">
        <v>10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76"/>
      <c r="Q52" s="76"/>
      <c r="R52" s="76"/>
      <c r="S52" s="76"/>
      <c r="T52" s="76"/>
      <c r="U52" s="76"/>
      <c r="V52" s="76"/>
      <c r="W52" s="76"/>
      <c r="X52" s="76"/>
      <c r="Y52" s="76"/>
      <c r="Z52" s="76"/>
      <c r="AA52" s="76"/>
      <c r="AB52" s="76"/>
      <c r="AC52" s="76"/>
      <c r="AD52" s="76"/>
      <c r="AE52" s="76"/>
      <c r="AF52" s="76"/>
      <c r="AG52" s="76"/>
      <c r="AH52" s="76"/>
      <c r="AI52" s="76"/>
      <c r="AJ52" s="76"/>
      <c r="AK52" s="76"/>
      <c r="AL52" s="76"/>
      <c r="AM52" s="76"/>
      <c r="AN52" s="24" t="s">
        <v>60</v>
      </c>
      <c r="AO52" s="24"/>
      <c r="AP52" s="24"/>
      <c r="AQ52" s="24"/>
      <c r="AR52" s="24"/>
      <c r="AS52" s="24"/>
      <c r="AT52" s="24"/>
      <c r="AU52" s="24"/>
      <c r="AV52" s="24"/>
      <c r="AW52" s="24"/>
      <c r="AX52" s="24"/>
    </row>
    <row r="53" spans="1:52" ht="18" customHeight="1" x14ac:dyDescent="0.55000000000000004">
      <c r="A53" s="4"/>
      <c r="C53" s="54"/>
      <c r="D53" s="24" t="s">
        <v>39</v>
      </c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76"/>
      <c r="Q53" s="76"/>
      <c r="R53" s="76"/>
      <c r="S53" s="76"/>
      <c r="T53" s="76"/>
      <c r="U53" s="76"/>
      <c r="V53" s="76"/>
      <c r="W53" s="76"/>
      <c r="X53" s="76"/>
      <c r="Y53" s="76"/>
      <c r="Z53" s="76"/>
      <c r="AA53" s="76"/>
      <c r="AB53" s="76"/>
      <c r="AC53" s="76"/>
      <c r="AD53" s="76"/>
      <c r="AE53" s="76"/>
      <c r="AF53" s="76"/>
      <c r="AG53" s="76"/>
      <c r="AH53" s="76"/>
      <c r="AI53" s="76"/>
      <c r="AJ53" s="76"/>
      <c r="AK53" s="76"/>
      <c r="AL53" s="76"/>
      <c r="AM53" s="76"/>
      <c r="AN53" s="24" t="s">
        <v>60</v>
      </c>
      <c r="AO53" s="24"/>
      <c r="AP53" s="24"/>
      <c r="AQ53" s="24"/>
      <c r="AR53" s="24"/>
      <c r="AS53" s="24"/>
      <c r="AT53" s="24"/>
      <c r="AU53" s="24"/>
      <c r="AV53" s="24"/>
      <c r="AW53" s="24"/>
      <c r="AX53" s="24"/>
    </row>
    <row r="54" spans="1:52" ht="18" customHeight="1" x14ac:dyDescent="0.55000000000000004">
      <c r="A54" s="4"/>
      <c r="C54" s="28" t="s">
        <v>74</v>
      </c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30"/>
      <c r="P54" s="42" t="e">
        <f>ROUND($P$16*SUM($P$28:$AM$28,$P$31:$AM$31)/SUM($P$48:$AM$48,$P$51:$AM$51),0)</f>
        <v>#DIV/0!</v>
      </c>
      <c r="Q54" s="43"/>
      <c r="R54" s="43"/>
      <c r="S54" s="43"/>
      <c r="T54" s="43"/>
      <c r="U54" s="43"/>
      <c r="V54" s="43"/>
      <c r="W54" s="44"/>
      <c r="X54" s="42" t="e">
        <f t="shared" ref="X54" si="10">ROUND($P$16*SUM($P$28:$AM$28,$P$31:$AM$31)/SUM($P$48:$AM$48,$P$51:$AM$51),0)</f>
        <v>#DIV/0!</v>
      </c>
      <c r="Y54" s="43"/>
      <c r="Z54" s="43"/>
      <c r="AA54" s="43"/>
      <c r="AB54" s="43"/>
      <c r="AC54" s="43"/>
      <c r="AD54" s="43"/>
      <c r="AE54" s="44"/>
      <c r="AF54" s="42" t="e">
        <f t="shared" ref="AF54" si="11">ROUND($P$16*SUM($P$28:$AM$28,$P$31:$AM$31)/SUM($P$48:$AM$48,$P$51:$AM$51),0)</f>
        <v>#DIV/0!</v>
      </c>
      <c r="AG54" s="43"/>
      <c r="AH54" s="43"/>
      <c r="AI54" s="43"/>
      <c r="AJ54" s="43"/>
      <c r="AK54" s="43"/>
      <c r="AL54" s="43"/>
      <c r="AM54" s="44"/>
      <c r="AN54" s="45"/>
      <c r="AO54" s="45"/>
      <c r="AP54" s="45"/>
      <c r="AQ54" s="45"/>
      <c r="AR54" s="45"/>
      <c r="AS54" s="45"/>
      <c r="AT54" s="45"/>
      <c r="AU54" s="45"/>
      <c r="AV54" s="45"/>
      <c r="AW54" s="45"/>
      <c r="AX54" s="45"/>
      <c r="AZ54" s="9"/>
    </row>
    <row r="55" spans="1:52" ht="18" customHeight="1" x14ac:dyDescent="0.55000000000000004">
      <c r="A55" s="4"/>
      <c r="C55" s="24" t="s">
        <v>44</v>
      </c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5" t="e">
        <f>ROUND((P49+P52)*P46*P54,0)</f>
        <v>#DIV/0!</v>
      </c>
      <c r="Q55" s="25"/>
      <c r="R55" s="25"/>
      <c r="S55" s="25"/>
      <c r="T55" s="25"/>
      <c r="U55" s="25"/>
      <c r="V55" s="25"/>
      <c r="W55" s="25"/>
      <c r="X55" s="25" t="e">
        <f>ROUND((X49+X52)*X46*X54,0)</f>
        <v>#DIV/0!</v>
      </c>
      <c r="Y55" s="25"/>
      <c r="Z55" s="25"/>
      <c r="AA55" s="25"/>
      <c r="AB55" s="25"/>
      <c r="AC55" s="25"/>
      <c r="AD55" s="25"/>
      <c r="AE55" s="25"/>
      <c r="AF55" s="25" t="e">
        <f>ROUND((AF49+AF52)*AF46*AF54,0)</f>
        <v>#DIV/0!</v>
      </c>
      <c r="AG55" s="25"/>
      <c r="AH55" s="25"/>
      <c r="AI55" s="25"/>
      <c r="AJ55" s="25"/>
      <c r="AK55" s="25"/>
      <c r="AL55" s="25"/>
      <c r="AM55" s="25"/>
      <c r="AN55" s="24"/>
      <c r="AO55" s="24"/>
      <c r="AP55" s="24"/>
      <c r="AQ55" s="24"/>
      <c r="AR55" s="24"/>
      <c r="AS55" s="24"/>
      <c r="AT55" s="24"/>
      <c r="AU55" s="24"/>
      <c r="AV55" s="24"/>
      <c r="AW55" s="24"/>
      <c r="AX55" s="24"/>
      <c r="AZ55" s="9"/>
    </row>
    <row r="56" spans="1:52" ht="18" customHeight="1" x14ac:dyDescent="0.55000000000000004">
      <c r="A56" s="4"/>
      <c r="C56" s="24" t="s">
        <v>45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5">
        <f>IF(P53&lt;&gt;"",ROUND(P53*P46*P54,0),0)</f>
        <v>0</v>
      </c>
      <c r="Q56" s="25"/>
      <c r="R56" s="25"/>
      <c r="S56" s="25"/>
      <c r="T56" s="25"/>
      <c r="U56" s="25"/>
      <c r="V56" s="25"/>
      <c r="W56" s="25"/>
      <c r="X56" s="25">
        <f>IF(X53&lt;&gt;"",ROUND(X53*X46*X54,0),0)</f>
        <v>0</v>
      </c>
      <c r="Y56" s="25"/>
      <c r="Z56" s="25"/>
      <c r="AA56" s="25"/>
      <c r="AB56" s="25"/>
      <c r="AC56" s="25"/>
      <c r="AD56" s="25"/>
      <c r="AE56" s="25"/>
      <c r="AF56" s="25">
        <f>IF(AF53&lt;&gt;"",ROUND(AF53*AF46*AF54,0),0)</f>
        <v>0</v>
      </c>
      <c r="AG56" s="25"/>
      <c r="AH56" s="25"/>
      <c r="AI56" s="25"/>
      <c r="AJ56" s="25"/>
      <c r="AK56" s="25"/>
      <c r="AL56" s="25"/>
      <c r="AM56" s="25"/>
      <c r="AN56" s="24"/>
      <c r="AO56" s="24"/>
      <c r="AP56" s="24"/>
      <c r="AQ56" s="24"/>
      <c r="AR56" s="24"/>
      <c r="AS56" s="24"/>
      <c r="AT56" s="24"/>
      <c r="AU56" s="24"/>
      <c r="AV56" s="24"/>
      <c r="AW56" s="24"/>
      <c r="AX56" s="24"/>
    </row>
    <row r="57" spans="1:52" ht="18" customHeight="1" x14ac:dyDescent="0.55000000000000004">
      <c r="A57" s="4"/>
      <c r="C57" s="24" t="s">
        <v>11</v>
      </c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5" t="e">
        <f>ROUND(P55*$P$7+P56*IF(P44="都市ガス",$P$8,IF(P44="LPガス",$P$9,0)),0)</f>
        <v>#DIV/0!</v>
      </c>
      <c r="Q57" s="25"/>
      <c r="R57" s="25"/>
      <c r="S57" s="25"/>
      <c r="T57" s="25"/>
      <c r="U57" s="25"/>
      <c r="V57" s="25"/>
      <c r="W57" s="25"/>
      <c r="X57" s="25" t="e">
        <f>ROUND(X55*$P$7+X56*IF(X44="都市ガス",$P$8,IF(X44="LPガス",$P$9,0)),0)</f>
        <v>#DIV/0!</v>
      </c>
      <c r="Y57" s="25"/>
      <c r="Z57" s="25"/>
      <c r="AA57" s="25"/>
      <c r="AB57" s="25"/>
      <c r="AC57" s="25"/>
      <c r="AD57" s="25"/>
      <c r="AE57" s="25"/>
      <c r="AF57" s="25" t="e">
        <f>ROUND(AF55*$P$7+AF56*IF(AF44="都市ガス",$P$8,IF(AF44="LPガス",$P$9,0)),0)</f>
        <v>#DIV/0!</v>
      </c>
      <c r="AG57" s="25"/>
      <c r="AH57" s="25"/>
      <c r="AI57" s="25"/>
      <c r="AJ57" s="25"/>
      <c r="AK57" s="25"/>
      <c r="AL57" s="25"/>
      <c r="AM57" s="25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</row>
    <row r="58" spans="1:52" ht="18" customHeight="1" x14ac:dyDescent="0.55000000000000004">
      <c r="A58" s="4"/>
      <c r="C58" s="24" t="s">
        <v>48</v>
      </c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5" t="e">
        <f>SUM(P57:AM57)</f>
        <v>#DIV/0!</v>
      </c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5"/>
      <c r="AJ58" s="25"/>
      <c r="AK58" s="25"/>
      <c r="AL58" s="25"/>
      <c r="AM58" s="25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</row>
    <row r="59" spans="1:52" ht="18" customHeight="1" x14ac:dyDescent="0.55000000000000004">
      <c r="A59" s="4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</row>
    <row r="60" spans="1:52" ht="18" customHeight="1" x14ac:dyDescent="0.55000000000000004">
      <c r="A60" s="4"/>
      <c r="C60" s="24" t="s">
        <v>50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5" t="e">
        <f>P38-P58</f>
        <v>#DIV/0!</v>
      </c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5"/>
      <c r="AJ60" s="25"/>
      <c r="AK60" s="25"/>
      <c r="AL60" s="25"/>
      <c r="AM60" s="25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</row>
    <row r="61" spans="1:52" ht="18" customHeight="1" x14ac:dyDescent="0.55000000000000004">
      <c r="A61" s="4"/>
      <c r="C61" s="24" t="s">
        <v>51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37" t="e">
        <f>P60/P38</f>
        <v>#DIV/0!</v>
      </c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9"/>
      <c r="AN61" s="40" t="s">
        <v>56</v>
      </c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Z61" s="9"/>
    </row>
    <row r="62" spans="1:52" ht="18" customHeight="1" x14ac:dyDescent="0.55000000000000004">
      <c r="A62" s="4"/>
    </row>
    <row r="63" spans="1:52" ht="18" customHeight="1" x14ac:dyDescent="0.55000000000000004">
      <c r="A63" s="6" t="s">
        <v>15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2" ht="18" customHeight="1" x14ac:dyDescent="0.55000000000000004">
      <c r="A64" s="6"/>
      <c r="B64" s="2" t="s">
        <v>12</v>
      </c>
    </row>
    <row r="65" spans="1:50" ht="18" customHeight="1" x14ac:dyDescent="0.55000000000000004">
      <c r="A65" s="6"/>
      <c r="C65" s="35" t="s">
        <v>17</v>
      </c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101"/>
      <c r="Q65" s="101"/>
      <c r="R65" s="101"/>
      <c r="S65" s="101"/>
      <c r="T65" s="24"/>
      <c r="U65" s="24"/>
      <c r="V65" s="24"/>
      <c r="W65" s="24"/>
      <c r="X65" s="24"/>
      <c r="Y65" s="24"/>
      <c r="Z65" s="24"/>
      <c r="AA65" s="24"/>
      <c r="AB65" s="24"/>
      <c r="AC65" s="24"/>
      <c r="AD65" s="24"/>
    </row>
    <row r="66" spans="1:50" ht="18" customHeight="1" x14ac:dyDescent="0.55000000000000004">
      <c r="A66" s="6"/>
      <c r="C66" s="35" t="s">
        <v>18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101"/>
      <c r="Q66" s="101"/>
      <c r="R66" s="101"/>
      <c r="S66" s="101"/>
      <c r="T66" s="24" t="s">
        <v>19</v>
      </c>
      <c r="U66" s="24"/>
      <c r="V66" s="24"/>
      <c r="W66" s="24"/>
      <c r="X66" s="24"/>
      <c r="Y66" s="24"/>
      <c r="Z66" s="24"/>
      <c r="AA66" s="24"/>
      <c r="AB66" s="24"/>
      <c r="AC66" s="24"/>
      <c r="AD66" s="24"/>
    </row>
    <row r="67" spans="1:50" ht="18" customHeight="1" x14ac:dyDescent="0.55000000000000004">
      <c r="A67" s="6"/>
    </row>
    <row r="68" spans="1:50" ht="18" customHeight="1" x14ac:dyDescent="0.55000000000000004">
      <c r="A68" s="1"/>
      <c r="B68" s="2" t="s">
        <v>13</v>
      </c>
    </row>
    <row r="69" spans="1:50" ht="18" customHeight="1" x14ac:dyDescent="0.55000000000000004">
      <c r="A69" s="1"/>
      <c r="C69" s="24" t="s">
        <v>20</v>
      </c>
      <c r="D69" s="24"/>
      <c r="E69" s="24"/>
      <c r="F69" s="24"/>
      <c r="G69" s="24"/>
      <c r="H69" s="24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7"/>
      <c r="AP69" s="27"/>
      <c r="AQ69" s="27"/>
      <c r="AR69" s="27"/>
      <c r="AS69" s="27"/>
      <c r="AT69" s="27"/>
      <c r="AU69" s="27"/>
      <c r="AV69" s="27"/>
      <c r="AW69" s="27"/>
      <c r="AX69" s="27"/>
    </row>
    <row r="70" spans="1:50" ht="18" customHeight="1" x14ac:dyDescent="0.55000000000000004">
      <c r="A70" s="1"/>
      <c r="C70" s="24" t="s">
        <v>21</v>
      </c>
      <c r="D70" s="24"/>
      <c r="E70" s="24"/>
      <c r="F70" s="24"/>
      <c r="G70" s="24"/>
      <c r="H70" s="24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7" t="s">
        <v>24</v>
      </c>
      <c r="AP70" s="27"/>
      <c r="AQ70" s="27"/>
      <c r="AR70" s="27"/>
      <c r="AS70" s="27"/>
      <c r="AT70" s="27"/>
      <c r="AU70" s="27"/>
      <c r="AV70" s="27"/>
      <c r="AW70" s="27"/>
      <c r="AX70" s="27"/>
    </row>
    <row r="71" spans="1:50" ht="18" customHeight="1" x14ac:dyDescent="0.55000000000000004">
      <c r="A71" s="1"/>
      <c r="C71" s="24" t="s">
        <v>22</v>
      </c>
      <c r="D71" s="24"/>
      <c r="E71" s="24"/>
      <c r="F71" s="24"/>
      <c r="G71" s="24"/>
      <c r="H71" s="24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7" t="s">
        <v>25</v>
      </c>
      <c r="AP71" s="27"/>
      <c r="AQ71" s="27"/>
      <c r="AR71" s="27"/>
      <c r="AS71" s="27"/>
      <c r="AT71" s="27"/>
      <c r="AU71" s="27"/>
      <c r="AV71" s="27"/>
      <c r="AW71" s="27"/>
      <c r="AX71" s="27"/>
    </row>
    <row r="72" spans="1:50" ht="18" customHeight="1" x14ac:dyDescent="0.55000000000000004">
      <c r="A72" s="1"/>
    </row>
    <row r="73" spans="1:50" ht="18" customHeight="1" x14ac:dyDescent="0.55000000000000004">
      <c r="A73" s="1"/>
      <c r="C73" s="24" t="s">
        <v>20</v>
      </c>
      <c r="D73" s="24"/>
      <c r="E73" s="24"/>
      <c r="F73" s="24"/>
      <c r="G73" s="24"/>
      <c r="H73" s="24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7"/>
      <c r="AP73" s="27"/>
      <c r="AQ73" s="27"/>
      <c r="AR73" s="27"/>
      <c r="AS73" s="27"/>
      <c r="AT73" s="27"/>
      <c r="AU73" s="27"/>
      <c r="AV73" s="27"/>
      <c r="AW73" s="27"/>
      <c r="AX73" s="27"/>
    </row>
    <row r="74" spans="1:50" ht="18" customHeight="1" x14ac:dyDescent="0.55000000000000004">
      <c r="A74" s="1"/>
      <c r="C74" s="24" t="s">
        <v>21</v>
      </c>
      <c r="D74" s="24"/>
      <c r="E74" s="24"/>
      <c r="F74" s="24"/>
      <c r="G74" s="24"/>
      <c r="H74" s="24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7" t="s">
        <v>24</v>
      </c>
      <c r="AP74" s="27"/>
      <c r="AQ74" s="27"/>
      <c r="AR74" s="27"/>
      <c r="AS74" s="27"/>
      <c r="AT74" s="27"/>
      <c r="AU74" s="27"/>
      <c r="AV74" s="27"/>
      <c r="AW74" s="27"/>
      <c r="AX74" s="27"/>
    </row>
    <row r="75" spans="1:50" ht="18" customHeight="1" x14ac:dyDescent="0.55000000000000004">
      <c r="A75" s="1"/>
      <c r="C75" s="24" t="s">
        <v>22</v>
      </c>
      <c r="D75" s="24"/>
      <c r="E75" s="24"/>
      <c r="F75" s="24"/>
      <c r="G75" s="24"/>
      <c r="H75" s="24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7" t="s">
        <v>25</v>
      </c>
      <c r="AP75" s="27"/>
      <c r="AQ75" s="27"/>
      <c r="AR75" s="27"/>
      <c r="AS75" s="27"/>
      <c r="AT75" s="27"/>
      <c r="AU75" s="27"/>
      <c r="AV75" s="27"/>
      <c r="AW75" s="27"/>
      <c r="AX75" s="27"/>
    </row>
    <row r="76" spans="1:50" ht="18" customHeight="1" x14ac:dyDescent="0.55000000000000004">
      <c r="A76" s="1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8"/>
      <c r="AP76" s="8"/>
      <c r="AQ76" s="8"/>
      <c r="AR76" s="8"/>
      <c r="AS76" s="8"/>
      <c r="AT76" s="8"/>
      <c r="AU76" s="8"/>
      <c r="AV76" s="8"/>
      <c r="AW76" s="8"/>
      <c r="AX76" s="8"/>
    </row>
    <row r="77" spans="1:50" ht="18" customHeight="1" x14ac:dyDescent="0.55000000000000004">
      <c r="A77" s="1"/>
      <c r="C77" s="28" t="s">
        <v>31</v>
      </c>
      <c r="D77" s="29"/>
      <c r="E77" s="29"/>
      <c r="F77" s="29"/>
      <c r="G77" s="29"/>
      <c r="H77" s="29"/>
      <c r="I77" s="29"/>
      <c r="J77" s="29"/>
      <c r="K77" s="29"/>
      <c r="L77" s="30"/>
      <c r="M77" s="25">
        <f>SUM(I71:AN71,I75:AN75)</f>
        <v>0</v>
      </c>
      <c r="N77" s="25"/>
      <c r="O77" s="25"/>
      <c r="P77" s="25"/>
      <c r="Q77" s="25"/>
      <c r="R77" s="25"/>
      <c r="S77" s="25"/>
      <c r="T77" s="25"/>
      <c r="U77" s="7"/>
      <c r="V77" s="8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8"/>
      <c r="AP77" s="8"/>
      <c r="AQ77" s="8"/>
      <c r="AR77" s="8"/>
      <c r="AS77" s="8"/>
      <c r="AT77" s="8"/>
      <c r="AU77" s="8"/>
      <c r="AV77" s="8"/>
      <c r="AW77" s="8"/>
      <c r="AX77" s="8"/>
    </row>
    <row r="78" spans="1:50" ht="18" customHeight="1" x14ac:dyDescent="0.55000000000000004">
      <c r="A78" s="1"/>
      <c r="C78" s="28" t="s">
        <v>26</v>
      </c>
      <c r="D78" s="29"/>
      <c r="E78" s="29"/>
      <c r="F78" s="29"/>
      <c r="G78" s="29"/>
      <c r="H78" s="29"/>
      <c r="I78" s="29"/>
      <c r="J78" s="29"/>
      <c r="K78" s="29"/>
      <c r="L78" s="30"/>
      <c r="M78" s="25">
        <f>ROUND((SUMPRODUCT(I70:AN70,I71:AN71)+SUMPRODUCT(I74:AN74,I75:AN75))*$P$66*$P$65/1000,0)</f>
        <v>0</v>
      </c>
      <c r="N78" s="25"/>
      <c r="O78" s="25"/>
      <c r="P78" s="25"/>
      <c r="Q78" s="25"/>
      <c r="R78" s="25"/>
      <c r="S78" s="25"/>
      <c r="T78" s="25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8"/>
      <c r="AP78" s="8"/>
      <c r="AQ78" s="8"/>
      <c r="AR78" s="8"/>
      <c r="AS78" s="8"/>
      <c r="AT78" s="8"/>
      <c r="AU78" s="8"/>
      <c r="AV78" s="8"/>
      <c r="AW78" s="8"/>
      <c r="AX78" s="8"/>
    </row>
    <row r="79" spans="1:50" ht="18" customHeight="1" x14ac:dyDescent="0.55000000000000004">
      <c r="A79" s="1"/>
      <c r="C79" s="28" t="s">
        <v>11</v>
      </c>
      <c r="D79" s="29"/>
      <c r="E79" s="29"/>
      <c r="F79" s="29"/>
      <c r="G79" s="29"/>
      <c r="H79" s="29"/>
      <c r="I79" s="29"/>
      <c r="J79" s="29"/>
      <c r="K79" s="29"/>
      <c r="L79" s="30"/>
      <c r="M79" s="25">
        <f>M78*$P$7</f>
        <v>0</v>
      </c>
      <c r="N79" s="25"/>
      <c r="O79" s="25"/>
      <c r="P79" s="25"/>
      <c r="Q79" s="25"/>
      <c r="R79" s="25"/>
      <c r="S79" s="25"/>
      <c r="T79" s="25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8"/>
      <c r="AP79" s="8"/>
      <c r="AQ79" s="8"/>
      <c r="AR79" s="8"/>
      <c r="AS79" s="8"/>
      <c r="AT79" s="8"/>
      <c r="AU79" s="8"/>
      <c r="AV79" s="8"/>
      <c r="AW79" s="8"/>
      <c r="AX79" s="8"/>
    </row>
    <row r="80" spans="1:50" ht="18" customHeight="1" x14ac:dyDescent="0.55000000000000004">
      <c r="A80" s="1"/>
    </row>
    <row r="81" spans="1:50" ht="18" customHeight="1" x14ac:dyDescent="0.55000000000000004">
      <c r="A81" s="1"/>
      <c r="B81" s="2" t="s">
        <v>14</v>
      </c>
    </row>
    <row r="82" spans="1:50" ht="18" customHeight="1" x14ac:dyDescent="0.55000000000000004">
      <c r="A82" s="1"/>
      <c r="C82" s="24" t="s">
        <v>20</v>
      </c>
      <c r="D82" s="24"/>
      <c r="E82" s="24"/>
      <c r="F82" s="24"/>
      <c r="G82" s="24"/>
      <c r="H82" s="24"/>
      <c r="I82" s="102"/>
      <c r="J82" s="103"/>
      <c r="K82" s="103"/>
      <c r="L82" s="104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7"/>
      <c r="AP82" s="27"/>
      <c r="AQ82" s="27"/>
      <c r="AR82" s="27"/>
      <c r="AS82" s="27"/>
      <c r="AT82" s="27"/>
      <c r="AU82" s="27"/>
      <c r="AV82" s="27"/>
      <c r="AW82" s="27"/>
      <c r="AX82" s="27"/>
    </row>
    <row r="83" spans="1:50" ht="18" customHeight="1" x14ac:dyDescent="0.55000000000000004">
      <c r="A83" s="1"/>
      <c r="C83" s="24" t="s">
        <v>21</v>
      </c>
      <c r="D83" s="24"/>
      <c r="E83" s="24"/>
      <c r="F83" s="24"/>
      <c r="G83" s="24"/>
      <c r="H83" s="24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7" t="s">
        <v>29</v>
      </c>
      <c r="AP83" s="27"/>
      <c r="AQ83" s="27"/>
      <c r="AR83" s="27"/>
      <c r="AS83" s="27"/>
      <c r="AT83" s="27"/>
      <c r="AU83" s="27"/>
      <c r="AV83" s="27"/>
      <c r="AW83" s="27"/>
      <c r="AX83" s="27"/>
    </row>
    <row r="84" spans="1:50" ht="18" customHeight="1" x14ac:dyDescent="0.55000000000000004">
      <c r="A84" s="1"/>
      <c r="C84" s="24" t="s">
        <v>22</v>
      </c>
      <c r="D84" s="24"/>
      <c r="E84" s="24"/>
      <c r="F84" s="24"/>
      <c r="G84" s="24"/>
      <c r="H84" s="24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7" t="s">
        <v>30</v>
      </c>
      <c r="AP84" s="27"/>
      <c r="AQ84" s="27"/>
      <c r="AR84" s="27"/>
      <c r="AS84" s="27"/>
      <c r="AT84" s="27"/>
      <c r="AU84" s="27"/>
      <c r="AV84" s="27"/>
      <c r="AW84" s="27"/>
      <c r="AX84" s="27"/>
    </row>
    <row r="85" spans="1:50" ht="18" customHeight="1" x14ac:dyDescent="0.55000000000000004">
      <c r="A85" s="1"/>
    </row>
    <row r="86" spans="1:50" ht="18" customHeight="1" x14ac:dyDescent="0.55000000000000004">
      <c r="A86" s="1"/>
      <c r="C86" s="24" t="s">
        <v>20</v>
      </c>
      <c r="D86" s="24"/>
      <c r="E86" s="24"/>
      <c r="F86" s="24"/>
      <c r="G86" s="24"/>
      <c r="H86" s="24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7"/>
      <c r="AP86" s="27"/>
      <c r="AQ86" s="27"/>
      <c r="AR86" s="27"/>
      <c r="AS86" s="27"/>
      <c r="AT86" s="27"/>
      <c r="AU86" s="27"/>
      <c r="AV86" s="27"/>
      <c r="AW86" s="27"/>
      <c r="AX86" s="27"/>
    </row>
    <row r="87" spans="1:50" ht="18" customHeight="1" x14ac:dyDescent="0.55000000000000004">
      <c r="A87" s="1"/>
      <c r="C87" s="24" t="s">
        <v>21</v>
      </c>
      <c r="D87" s="24"/>
      <c r="E87" s="24"/>
      <c r="F87" s="24"/>
      <c r="G87" s="24"/>
      <c r="H87" s="24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7" t="s">
        <v>29</v>
      </c>
      <c r="AP87" s="27"/>
      <c r="AQ87" s="27"/>
      <c r="AR87" s="27"/>
      <c r="AS87" s="27"/>
      <c r="AT87" s="27"/>
      <c r="AU87" s="27"/>
      <c r="AV87" s="27"/>
      <c r="AW87" s="27"/>
      <c r="AX87" s="27"/>
    </row>
    <row r="88" spans="1:50" ht="18" customHeight="1" x14ac:dyDescent="0.55000000000000004">
      <c r="A88" s="1"/>
      <c r="C88" s="24" t="s">
        <v>22</v>
      </c>
      <c r="D88" s="24"/>
      <c r="E88" s="24"/>
      <c r="F88" s="24"/>
      <c r="G88" s="24"/>
      <c r="H88" s="24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7" t="s">
        <v>30</v>
      </c>
      <c r="AP88" s="27"/>
      <c r="AQ88" s="27"/>
      <c r="AR88" s="27"/>
      <c r="AS88" s="27"/>
      <c r="AT88" s="27"/>
      <c r="AU88" s="27"/>
      <c r="AV88" s="27"/>
      <c r="AW88" s="27"/>
      <c r="AX88" s="27"/>
    </row>
    <row r="89" spans="1:50" ht="18" customHeight="1" x14ac:dyDescent="0.55000000000000004">
      <c r="A89" s="1"/>
    </row>
    <row r="90" spans="1:50" ht="18" customHeight="1" x14ac:dyDescent="0.55000000000000004">
      <c r="A90" s="1"/>
      <c r="C90" s="28" t="s">
        <v>31</v>
      </c>
      <c r="D90" s="29"/>
      <c r="E90" s="29"/>
      <c r="F90" s="29"/>
      <c r="G90" s="29"/>
      <c r="H90" s="29"/>
      <c r="I90" s="29"/>
      <c r="J90" s="29"/>
      <c r="K90" s="29"/>
      <c r="L90" s="30"/>
      <c r="M90" s="25">
        <f>SUM(I84:AN84,I88:AN88)</f>
        <v>0</v>
      </c>
      <c r="N90" s="25"/>
      <c r="O90" s="25"/>
      <c r="P90" s="25"/>
      <c r="Q90" s="25"/>
      <c r="R90" s="25"/>
      <c r="S90" s="25"/>
      <c r="T90" s="25"/>
      <c r="V90" s="10"/>
    </row>
    <row r="91" spans="1:50" ht="18" customHeight="1" x14ac:dyDescent="0.55000000000000004">
      <c r="A91" s="1"/>
      <c r="C91" s="20" t="s">
        <v>26</v>
      </c>
      <c r="D91" s="21"/>
      <c r="E91" s="21"/>
      <c r="F91" s="21"/>
      <c r="G91" s="21"/>
      <c r="H91" s="21"/>
      <c r="I91" s="21"/>
      <c r="J91" s="21"/>
      <c r="K91" s="21"/>
      <c r="L91" s="22"/>
      <c r="M91" s="23">
        <f>ROUND((SUMPRODUCT(I83:AN83,I84:AN84)+SUMPRODUCT(I87:AN87,I88:AN88))*$P$66*$P$65/1000,0)</f>
        <v>0</v>
      </c>
      <c r="N91" s="23"/>
      <c r="O91" s="23"/>
      <c r="P91" s="23"/>
      <c r="Q91" s="23"/>
      <c r="R91" s="23"/>
      <c r="S91" s="23"/>
      <c r="T91" s="23"/>
    </row>
    <row r="92" spans="1:50" ht="18" customHeight="1" x14ac:dyDescent="0.55000000000000004">
      <c r="A92" s="1"/>
      <c r="C92" s="24" t="s">
        <v>11</v>
      </c>
      <c r="D92" s="24"/>
      <c r="E92" s="24"/>
      <c r="F92" s="24"/>
      <c r="G92" s="24"/>
      <c r="H92" s="24"/>
      <c r="I92" s="24"/>
      <c r="J92" s="24"/>
      <c r="K92" s="24"/>
      <c r="L92" s="24"/>
      <c r="M92" s="25">
        <f>M91*$P$7</f>
        <v>0</v>
      </c>
      <c r="N92" s="25"/>
      <c r="O92" s="25"/>
      <c r="P92" s="25"/>
      <c r="Q92" s="25"/>
      <c r="R92" s="25"/>
      <c r="S92" s="25"/>
      <c r="T92" s="25"/>
    </row>
    <row r="93" spans="1:50" ht="18" customHeight="1" x14ac:dyDescent="0.55000000000000004">
      <c r="A93" s="1"/>
      <c r="M93" s="13"/>
      <c r="N93" s="13"/>
      <c r="O93" s="13"/>
      <c r="P93" s="13"/>
      <c r="Q93" s="13"/>
      <c r="R93" s="13"/>
      <c r="S93" s="13"/>
      <c r="T93" s="13"/>
    </row>
    <row r="94" spans="1:50" ht="18" customHeight="1" x14ac:dyDescent="0.55000000000000004">
      <c r="A94" s="1"/>
      <c r="C94" s="24" t="s">
        <v>49</v>
      </c>
      <c r="D94" s="24"/>
      <c r="E94" s="24"/>
      <c r="F94" s="24"/>
      <c r="G94" s="24"/>
      <c r="H94" s="24"/>
      <c r="I94" s="24"/>
      <c r="J94" s="24"/>
      <c r="K94" s="24"/>
      <c r="L94" s="24"/>
      <c r="M94" s="25">
        <f>M79-M92</f>
        <v>0</v>
      </c>
      <c r="N94" s="25"/>
      <c r="O94" s="25"/>
      <c r="P94" s="25"/>
      <c r="Q94" s="25"/>
      <c r="R94" s="25"/>
      <c r="S94" s="25"/>
      <c r="T94" s="25"/>
    </row>
  </sheetData>
  <mergeCells count="354">
    <mergeCell ref="AF26:AM26"/>
    <mergeCell ref="P28:W28"/>
    <mergeCell ref="AN27:AX27"/>
    <mergeCell ref="C30:O30"/>
    <mergeCell ref="P30:W30"/>
    <mergeCell ref="X30:AE30"/>
    <mergeCell ref="AF30:AM30"/>
    <mergeCell ref="AN30:AX30"/>
    <mergeCell ref="C28:C29"/>
    <mergeCell ref="D28:O28"/>
    <mergeCell ref="D29:O29"/>
    <mergeCell ref="P29:W29"/>
    <mergeCell ref="X29:AE29"/>
    <mergeCell ref="AF29:AM29"/>
    <mergeCell ref="X28:AE28"/>
    <mergeCell ref="AF28:AM28"/>
    <mergeCell ref="AF36:AM36"/>
    <mergeCell ref="AN36:AX36"/>
    <mergeCell ref="AF31:AM31"/>
    <mergeCell ref="AN31:AX31"/>
    <mergeCell ref="D32:O32"/>
    <mergeCell ref="P32:W32"/>
    <mergeCell ref="X32:AE32"/>
    <mergeCell ref="AF32:AM32"/>
    <mergeCell ref="AN32:AX32"/>
    <mergeCell ref="D33:O33"/>
    <mergeCell ref="X31:AE31"/>
    <mergeCell ref="AF35:AM35"/>
    <mergeCell ref="AF33:AM33"/>
    <mergeCell ref="C8:O8"/>
    <mergeCell ref="P8:S8"/>
    <mergeCell ref="C9:O9"/>
    <mergeCell ref="P9:S9"/>
    <mergeCell ref="C27:O27"/>
    <mergeCell ref="P27:W27"/>
    <mergeCell ref="X27:AE27"/>
    <mergeCell ref="AF27:AM27"/>
    <mergeCell ref="P24:W24"/>
    <mergeCell ref="P26:W26"/>
    <mergeCell ref="X26:AE26"/>
    <mergeCell ref="C25:O25"/>
    <mergeCell ref="C15:O15"/>
    <mergeCell ref="C16:O16"/>
    <mergeCell ref="P16:S16"/>
    <mergeCell ref="T16:AD16"/>
    <mergeCell ref="C22:O22"/>
    <mergeCell ref="P22:W22"/>
    <mergeCell ref="X22:AE22"/>
    <mergeCell ref="AF22:AM22"/>
    <mergeCell ref="C19:O19"/>
    <mergeCell ref="C24:O24"/>
    <mergeCell ref="C20:O20"/>
    <mergeCell ref="C23:O23"/>
    <mergeCell ref="P55:W55"/>
    <mergeCell ref="X55:AE55"/>
    <mergeCell ref="AF55:AM55"/>
    <mergeCell ref="AN55:AX55"/>
    <mergeCell ref="AF53:AM53"/>
    <mergeCell ref="AN53:AX53"/>
    <mergeCell ref="P50:W50"/>
    <mergeCell ref="X50:AE50"/>
    <mergeCell ref="AN50:AX50"/>
    <mergeCell ref="P51:W51"/>
    <mergeCell ref="X51:AE51"/>
    <mergeCell ref="AF51:AM51"/>
    <mergeCell ref="AN51:AX51"/>
    <mergeCell ref="P52:W52"/>
    <mergeCell ref="X52:AE52"/>
    <mergeCell ref="AF52:AM52"/>
    <mergeCell ref="AN52:AX52"/>
    <mergeCell ref="P53:W53"/>
    <mergeCell ref="X53:AE53"/>
    <mergeCell ref="AF37:AM37"/>
    <mergeCell ref="AC87:AF87"/>
    <mergeCell ref="AG87:AJ87"/>
    <mergeCell ref="AK87:AN87"/>
    <mergeCell ref="AO87:AX87"/>
    <mergeCell ref="AC86:AF86"/>
    <mergeCell ref="AG86:AJ86"/>
    <mergeCell ref="AK86:AN86"/>
    <mergeCell ref="AO86:AX86"/>
    <mergeCell ref="AK73:AN73"/>
    <mergeCell ref="AO73:AX73"/>
    <mergeCell ref="AC74:AF74"/>
    <mergeCell ref="AG74:AJ74"/>
    <mergeCell ref="AK74:AN74"/>
    <mergeCell ref="AO74:AX74"/>
    <mergeCell ref="AC70:AF70"/>
    <mergeCell ref="AN49:AX49"/>
    <mergeCell ref="AC73:AF73"/>
    <mergeCell ref="AN46:AX46"/>
    <mergeCell ref="X47:AE47"/>
    <mergeCell ref="AF47:AM47"/>
    <mergeCell ref="AN47:AX47"/>
    <mergeCell ref="C87:H87"/>
    <mergeCell ref="AO82:AX82"/>
    <mergeCell ref="C83:H83"/>
    <mergeCell ref="I83:L83"/>
    <mergeCell ref="M83:P83"/>
    <mergeCell ref="Q83:T83"/>
    <mergeCell ref="U83:X83"/>
    <mergeCell ref="Y83:AB83"/>
    <mergeCell ref="C82:H82"/>
    <mergeCell ref="Q84:T84"/>
    <mergeCell ref="U84:X84"/>
    <mergeCell ref="Y84:AB84"/>
    <mergeCell ref="AC82:AF82"/>
    <mergeCell ref="AG82:AJ82"/>
    <mergeCell ref="AK82:AN82"/>
    <mergeCell ref="C91:L91"/>
    <mergeCell ref="M91:T91"/>
    <mergeCell ref="C92:L92"/>
    <mergeCell ref="M92:T92"/>
    <mergeCell ref="AC84:AF84"/>
    <mergeCell ref="AG84:AJ84"/>
    <mergeCell ref="AK84:AN84"/>
    <mergeCell ref="I87:L87"/>
    <mergeCell ref="M87:P87"/>
    <mergeCell ref="Q87:T87"/>
    <mergeCell ref="U87:X87"/>
    <mergeCell ref="Y87:AB87"/>
    <mergeCell ref="C86:H86"/>
    <mergeCell ref="I86:L86"/>
    <mergeCell ref="M86:P86"/>
    <mergeCell ref="Q86:T86"/>
    <mergeCell ref="U86:X86"/>
    <mergeCell ref="Y86:AB86"/>
    <mergeCell ref="AC88:AF88"/>
    <mergeCell ref="AG88:AJ88"/>
    <mergeCell ref="AK88:AN88"/>
    <mergeCell ref="C88:H88"/>
    <mergeCell ref="I88:L88"/>
    <mergeCell ref="M88:P88"/>
    <mergeCell ref="C90:L90"/>
    <mergeCell ref="M90:T90"/>
    <mergeCell ref="AO88:AX88"/>
    <mergeCell ref="Q88:T88"/>
    <mergeCell ref="U88:X88"/>
    <mergeCell ref="Y88:AB88"/>
    <mergeCell ref="AC75:AF75"/>
    <mergeCell ref="AG75:AJ75"/>
    <mergeCell ref="AK75:AN75"/>
    <mergeCell ref="AO75:AX75"/>
    <mergeCell ref="C78:L78"/>
    <mergeCell ref="C79:L79"/>
    <mergeCell ref="M78:T78"/>
    <mergeCell ref="M79:T79"/>
    <mergeCell ref="AO84:AX84"/>
    <mergeCell ref="C77:L77"/>
    <mergeCell ref="M77:T77"/>
    <mergeCell ref="AC83:AF83"/>
    <mergeCell ref="AG83:AJ83"/>
    <mergeCell ref="AK83:AN83"/>
    <mergeCell ref="AO83:AX83"/>
    <mergeCell ref="C84:H84"/>
    <mergeCell ref="I84:L84"/>
    <mergeCell ref="M84:P84"/>
    <mergeCell ref="C75:H75"/>
    <mergeCell ref="I75:L75"/>
    <mergeCell ref="M75:P75"/>
    <mergeCell ref="Q75:T75"/>
    <mergeCell ref="U75:X75"/>
    <mergeCell ref="Y75:AB75"/>
    <mergeCell ref="I82:L82"/>
    <mergeCell ref="M82:P82"/>
    <mergeCell ref="Q82:T82"/>
    <mergeCell ref="U82:X82"/>
    <mergeCell ref="Y82:AB82"/>
    <mergeCell ref="C74:H74"/>
    <mergeCell ref="I74:L74"/>
    <mergeCell ref="M74:P74"/>
    <mergeCell ref="Q74:T74"/>
    <mergeCell ref="U74:X74"/>
    <mergeCell ref="Y74:AB74"/>
    <mergeCell ref="C73:H73"/>
    <mergeCell ref="I73:L73"/>
    <mergeCell ref="M73:P73"/>
    <mergeCell ref="Q73:T73"/>
    <mergeCell ref="U73:X73"/>
    <mergeCell ref="Y73:AB73"/>
    <mergeCell ref="AG73:AJ73"/>
    <mergeCell ref="C65:O65"/>
    <mergeCell ref="P65:S65"/>
    <mergeCell ref="T65:AD65"/>
    <mergeCell ref="C66:O66"/>
    <mergeCell ref="P66:S66"/>
    <mergeCell ref="T66:AD66"/>
    <mergeCell ref="C69:H69"/>
    <mergeCell ref="C71:H71"/>
    <mergeCell ref="C70:H70"/>
    <mergeCell ref="M70:P70"/>
    <mergeCell ref="Q70:T70"/>
    <mergeCell ref="U70:X70"/>
    <mergeCell ref="Y70:AB70"/>
    <mergeCell ref="AO69:AX69"/>
    <mergeCell ref="AO70:AX70"/>
    <mergeCell ref="AO71:AX71"/>
    <mergeCell ref="AK70:AN70"/>
    <mergeCell ref="I71:L71"/>
    <mergeCell ref="M71:P71"/>
    <mergeCell ref="Q71:T71"/>
    <mergeCell ref="U71:X71"/>
    <mergeCell ref="Y71:AB71"/>
    <mergeCell ref="AC71:AF71"/>
    <mergeCell ref="AG71:AJ71"/>
    <mergeCell ref="AK71:AN71"/>
    <mergeCell ref="AC69:AF69"/>
    <mergeCell ref="AG69:AJ69"/>
    <mergeCell ref="AK69:AN69"/>
    <mergeCell ref="I70:L70"/>
    <mergeCell ref="M69:P69"/>
    <mergeCell ref="Q69:T69"/>
    <mergeCell ref="U69:X69"/>
    <mergeCell ref="Y69:AB69"/>
    <mergeCell ref="AG70:AJ70"/>
    <mergeCell ref="I69:L69"/>
    <mergeCell ref="AN41:AX41"/>
    <mergeCell ref="AN42:AX42"/>
    <mergeCell ref="AN43:AX43"/>
    <mergeCell ref="P45:W45"/>
    <mergeCell ref="X45:AE45"/>
    <mergeCell ref="AF45:AM45"/>
    <mergeCell ref="AF48:AM48"/>
    <mergeCell ref="AN48:AX48"/>
    <mergeCell ref="AN45:AX45"/>
    <mergeCell ref="P47:W47"/>
    <mergeCell ref="AN19:AX19"/>
    <mergeCell ref="AN20:AX20"/>
    <mergeCell ref="AN21:AX21"/>
    <mergeCell ref="X24:AE24"/>
    <mergeCell ref="AF24:AM24"/>
    <mergeCell ref="AN24:AX24"/>
    <mergeCell ref="P19:W19"/>
    <mergeCell ref="X19:AE19"/>
    <mergeCell ref="AF19:AM19"/>
    <mergeCell ref="AN22:AX22"/>
    <mergeCell ref="AF23:AM23"/>
    <mergeCell ref="AF20:AM20"/>
    <mergeCell ref="X21:AE21"/>
    <mergeCell ref="AF21:AM21"/>
    <mergeCell ref="P20:W20"/>
    <mergeCell ref="P21:W21"/>
    <mergeCell ref="X20:AE20"/>
    <mergeCell ref="P23:W23"/>
    <mergeCell ref="C55:O55"/>
    <mergeCell ref="P41:W41"/>
    <mergeCell ref="X41:AE41"/>
    <mergeCell ref="AF41:AM41"/>
    <mergeCell ref="P42:W42"/>
    <mergeCell ref="X42:AE42"/>
    <mergeCell ref="AF42:AM42"/>
    <mergeCell ref="P43:W43"/>
    <mergeCell ref="C47:O47"/>
    <mergeCell ref="P48:W48"/>
    <mergeCell ref="X48:AE48"/>
    <mergeCell ref="P49:W49"/>
    <mergeCell ref="X49:AE49"/>
    <mergeCell ref="AF49:AM49"/>
    <mergeCell ref="C48:C49"/>
    <mergeCell ref="D48:O48"/>
    <mergeCell ref="D49:O49"/>
    <mergeCell ref="C46:O46"/>
    <mergeCell ref="P46:W46"/>
    <mergeCell ref="X46:AE46"/>
    <mergeCell ref="C45:O45"/>
    <mergeCell ref="C51:C53"/>
    <mergeCell ref="AF43:AM43"/>
    <mergeCell ref="AF46:AM46"/>
    <mergeCell ref="C42:O42"/>
    <mergeCell ref="P35:W35"/>
    <mergeCell ref="X35:AE35"/>
    <mergeCell ref="C37:O37"/>
    <mergeCell ref="C36:O36"/>
    <mergeCell ref="P36:W36"/>
    <mergeCell ref="X36:AE36"/>
    <mergeCell ref="X23:AE23"/>
    <mergeCell ref="D51:O51"/>
    <mergeCell ref="D31:O31"/>
    <mergeCell ref="P31:W31"/>
    <mergeCell ref="X33:AE33"/>
    <mergeCell ref="P37:W37"/>
    <mergeCell ref="X37:AE37"/>
    <mergeCell ref="D52:O52"/>
    <mergeCell ref="D53:O53"/>
    <mergeCell ref="C50:O50"/>
    <mergeCell ref="C31:C33"/>
    <mergeCell ref="C7:O7"/>
    <mergeCell ref="P7:S7"/>
    <mergeCell ref="C21:O21"/>
    <mergeCell ref="C26:O26"/>
    <mergeCell ref="AN26:AX26"/>
    <mergeCell ref="C35:O35"/>
    <mergeCell ref="AN35:AX35"/>
    <mergeCell ref="T13:AD13"/>
    <mergeCell ref="T14:AD14"/>
    <mergeCell ref="P13:S13"/>
    <mergeCell ref="P14:S14"/>
    <mergeCell ref="P15:S15"/>
    <mergeCell ref="T15:AD15"/>
    <mergeCell ref="AN23:AX23"/>
    <mergeCell ref="AN28:AX28"/>
    <mergeCell ref="AN29:AX29"/>
    <mergeCell ref="C13:O13"/>
    <mergeCell ref="C14:O14"/>
    <mergeCell ref="AN33:AX33"/>
    <mergeCell ref="P33:W33"/>
    <mergeCell ref="C94:L94"/>
    <mergeCell ref="M94:T94"/>
    <mergeCell ref="C60:O60"/>
    <mergeCell ref="P60:AM60"/>
    <mergeCell ref="AN60:AX60"/>
    <mergeCell ref="AN38:AX38"/>
    <mergeCell ref="P38:AM38"/>
    <mergeCell ref="C61:O61"/>
    <mergeCell ref="P61:AM61"/>
    <mergeCell ref="AN61:AX61"/>
    <mergeCell ref="C58:O58"/>
    <mergeCell ref="P58:AM58"/>
    <mergeCell ref="AN58:AX58"/>
    <mergeCell ref="C56:O56"/>
    <mergeCell ref="P56:W56"/>
    <mergeCell ref="X56:AE56"/>
    <mergeCell ref="AF56:AM56"/>
    <mergeCell ref="AN56:AX56"/>
    <mergeCell ref="C57:O57"/>
    <mergeCell ref="P57:W57"/>
    <mergeCell ref="X57:AE57"/>
    <mergeCell ref="AF57:AM57"/>
    <mergeCell ref="AN57:AX57"/>
    <mergeCell ref="AF50:AM50"/>
    <mergeCell ref="C54:O54"/>
    <mergeCell ref="P54:W54"/>
    <mergeCell ref="X54:AE54"/>
    <mergeCell ref="AF54:AM54"/>
    <mergeCell ref="AN54:AX54"/>
    <mergeCell ref="AN25:AX25"/>
    <mergeCell ref="AF25:AM25"/>
    <mergeCell ref="X25:AE25"/>
    <mergeCell ref="P25:W25"/>
    <mergeCell ref="C34:O34"/>
    <mergeCell ref="P34:W34"/>
    <mergeCell ref="X34:AE34"/>
    <mergeCell ref="AF34:AM34"/>
    <mergeCell ref="AN34:AX34"/>
    <mergeCell ref="AN37:AX37"/>
    <mergeCell ref="C44:O44"/>
    <mergeCell ref="P44:W44"/>
    <mergeCell ref="X44:AE44"/>
    <mergeCell ref="AF44:AM44"/>
    <mergeCell ref="AN44:AX44"/>
    <mergeCell ref="C38:O38"/>
    <mergeCell ref="C43:O43"/>
    <mergeCell ref="X43:AE43"/>
    <mergeCell ref="C41:O41"/>
  </mergeCells>
  <phoneticPr fontId="3"/>
  <dataValidations count="1">
    <dataValidation type="list" allowBlank="1" showInputMessage="1" showErrorMessage="1" sqref="P22:AM22 P44:AM44" xr:uid="{00000000-0002-0000-0000-000000000000}">
      <formula1>"電気, 都市ガス, LPガス"</formula1>
    </dataValidation>
  </dataValidations>
  <pageMargins left="0.7" right="0.7" top="0.75" bottom="0.75" header="0.3" footer="0.3"/>
  <pageSetup paperSize="8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記入例</vt:lpstr>
      <vt:lpstr>入力シート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2025-06-10T02:50:38Z</dcterms:modified>
</cp:coreProperties>
</file>