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3" sheetId="26" r:id="rId1"/>
  </sheets>
  <calcPr calcId="145621"/>
</workbook>
</file>

<file path=xl/calcChain.xml><?xml version="1.0" encoding="utf-8"?>
<calcChain xmlns="http://schemas.openxmlformats.org/spreadsheetml/2006/main">
  <c r="F63" i="26" l="1"/>
  <c r="B63" i="26"/>
  <c r="F62" i="26"/>
  <c r="B62" i="26"/>
  <c r="F61" i="26"/>
  <c r="B61" i="26"/>
  <c r="F60" i="26"/>
  <c r="B60" i="26"/>
  <c r="F59" i="26"/>
  <c r="B59" i="26"/>
  <c r="H58" i="26"/>
  <c r="L49" i="26" s="1"/>
  <c r="G58" i="26"/>
  <c r="F58" i="26" s="1"/>
  <c r="D58" i="26"/>
  <c r="C58" i="26"/>
  <c r="B58" i="26"/>
  <c r="F56" i="26"/>
  <c r="B56" i="26"/>
  <c r="F55" i="26"/>
  <c r="B55" i="26"/>
  <c r="F54" i="26"/>
  <c r="B54" i="26"/>
  <c r="F53" i="26"/>
  <c r="B53" i="26"/>
  <c r="F52" i="26"/>
  <c r="B52" i="26"/>
  <c r="H51" i="26"/>
  <c r="G51" i="26"/>
  <c r="F51" i="26" s="1"/>
  <c r="D51" i="26"/>
  <c r="C51" i="26"/>
  <c r="B51" i="26"/>
  <c r="F49" i="26"/>
  <c r="B49" i="26"/>
  <c r="F48" i="26"/>
  <c r="B48" i="26"/>
  <c r="F47" i="26"/>
  <c r="B47" i="26"/>
  <c r="F46" i="26"/>
  <c r="B46" i="26"/>
  <c r="K45" i="26"/>
  <c r="F45" i="26"/>
  <c r="B45" i="26"/>
  <c r="H44" i="26"/>
  <c r="F44" i="26" s="1"/>
  <c r="G44" i="26"/>
  <c r="K47" i="26" s="1"/>
  <c r="D44" i="26"/>
  <c r="C44" i="26"/>
  <c r="B44" i="26" s="1"/>
  <c r="F42" i="26"/>
  <c r="B42" i="26"/>
  <c r="F41" i="26"/>
  <c r="B41" i="26"/>
  <c r="F40" i="26"/>
  <c r="B40" i="26"/>
  <c r="F39" i="26"/>
  <c r="B39" i="26"/>
  <c r="J38" i="26"/>
  <c r="F38" i="26"/>
  <c r="B38" i="26"/>
  <c r="J37" i="26"/>
  <c r="H37" i="26"/>
  <c r="F37" i="26" s="1"/>
  <c r="G37" i="26"/>
  <c r="D37" i="26"/>
  <c r="C37" i="26"/>
  <c r="B37" i="26" s="1"/>
  <c r="J35" i="26"/>
  <c r="F35" i="26"/>
  <c r="B35" i="26"/>
  <c r="J34" i="26"/>
  <c r="F34" i="26"/>
  <c r="B34" i="26"/>
  <c r="J33" i="26"/>
  <c r="F33" i="26"/>
  <c r="B33" i="26"/>
  <c r="J32" i="26"/>
  <c r="F32" i="26"/>
  <c r="B32" i="26"/>
  <c r="J31" i="26"/>
  <c r="F31" i="26"/>
  <c r="B31" i="26"/>
  <c r="L30" i="26"/>
  <c r="K30" i="26"/>
  <c r="J30" i="26"/>
  <c r="H30" i="26"/>
  <c r="F30" i="26" s="1"/>
  <c r="G30" i="26"/>
  <c r="D30" i="26"/>
  <c r="L43" i="26" s="1"/>
  <c r="C30" i="26"/>
  <c r="B30" i="26" s="1"/>
  <c r="J28" i="26"/>
  <c r="F28" i="26"/>
  <c r="B28" i="26"/>
  <c r="J27" i="26"/>
  <c r="F27" i="26"/>
  <c r="B27" i="26"/>
  <c r="J26" i="26"/>
  <c r="F26" i="26"/>
  <c r="B26" i="26"/>
  <c r="J25" i="26"/>
  <c r="F25" i="26"/>
  <c r="B25" i="26"/>
  <c r="J24" i="26"/>
  <c r="F24" i="26"/>
  <c r="B24" i="26"/>
  <c r="L23" i="26"/>
  <c r="K23" i="26"/>
  <c r="J23" i="26"/>
  <c r="H23" i="26"/>
  <c r="F23" i="26" s="1"/>
  <c r="G23" i="26"/>
  <c r="D23" i="26"/>
  <c r="C23" i="26"/>
  <c r="B23" i="26" s="1"/>
  <c r="J21" i="26"/>
  <c r="F21" i="26"/>
  <c r="B21" i="26"/>
  <c r="J20" i="26"/>
  <c r="F20" i="26"/>
  <c r="B20" i="26"/>
  <c r="J19" i="26"/>
  <c r="F19" i="26"/>
  <c r="B19" i="26"/>
  <c r="J18" i="26"/>
  <c r="F18" i="26"/>
  <c r="B18" i="26"/>
  <c r="J17" i="26"/>
  <c r="F17" i="26"/>
  <c r="B17" i="26"/>
  <c r="L16" i="26"/>
  <c r="K16" i="26"/>
  <c r="J16" i="26"/>
  <c r="H16" i="26"/>
  <c r="F16" i="26" s="1"/>
  <c r="G16" i="26"/>
  <c r="D16" i="26"/>
  <c r="C16" i="26"/>
  <c r="B16" i="26" s="1"/>
  <c r="J14" i="26"/>
  <c r="F14" i="26"/>
  <c r="B14" i="26"/>
  <c r="J13" i="26"/>
  <c r="F13" i="26"/>
  <c r="B13" i="26"/>
  <c r="J12" i="26"/>
  <c r="F12" i="26"/>
  <c r="B12" i="26"/>
  <c r="J11" i="26"/>
  <c r="F11" i="26"/>
  <c r="B11" i="26"/>
  <c r="J10" i="26"/>
  <c r="F10" i="26"/>
  <c r="B10" i="26"/>
  <c r="L9" i="26"/>
  <c r="K9" i="26"/>
  <c r="J9" i="26"/>
  <c r="H9" i="26"/>
  <c r="F9" i="26" s="1"/>
  <c r="G9" i="26"/>
  <c r="D9" i="26"/>
  <c r="D7" i="26" s="1"/>
  <c r="C9" i="26"/>
  <c r="B9" i="26" s="1"/>
  <c r="J45" i="26" l="1"/>
  <c r="K49" i="26"/>
  <c r="J49" i="26" s="1"/>
  <c r="K41" i="26"/>
  <c r="J41" i="26" s="1"/>
  <c r="L47" i="26"/>
  <c r="J47" i="26" s="1"/>
  <c r="C7" i="26"/>
  <c r="B7" i="26" s="1"/>
  <c r="L41" i="26"/>
  <c r="K43" i="26"/>
  <c r="J43" i="26" s="1"/>
  <c r="L45" i="26"/>
</calcChain>
</file>

<file path=xl/sharedStrings.xml><?xml version="1.0" encoding="utf-8"?>
<sst xmlns="http://schemas.openxmlformats.org/spreadsheetml/2006/main" count="159" uniqueCount="142">
  <si>
    <t xml:space="preserve"> </t>
  </si>
  <si>
    <t xml:space="preserve">   23   年齢（各歳）、男女別人口</t>
    <phoneticPr fontId="4"/>
  </si>
  <si>
    <t xml:space="preserve">平成27年10月1日現在  </t>
    <phoneticPr fontId="4"/>
  </si>
  <si>
    <t xml:space="preserve"> </t>
    <phoneticPr fontId="4"/>
  </si>
  <si>
    <t>年　 齢</t>
    <phoneticPr fontId="4"/>
  </si>
  <si>
    <t>総　　数</t>
    <phoneticPr fontId="4"/>
  </si>
  <si>
    <t>男</t>
    <phoneticPr fontId="4"/>
  </si>
  <si>
    <t>女</t>
    <phoneticPr fontId="4"/>
  </si>
  <si>
    <t>総　 数</t>
    <phoneticPr fontId="4"/>
  </si>
  <si>
    <t xml:space="preserve">0～4歳 </t>
    <rPh sb="3" eb="4">
      <t>サイ</t>
    </rPh>
    <phoneticPr fontId="4"/>
  </si>
  <si>
    <t xml:space="preserve">40～44 </t>
    <phoneticPr fontId="4"/>
  </si>
  <si>
    <t xml:space="preserve">80～84 </t>
    <phoneticPr fontId="4"/>
  </si>
  <si>
    <t xml:space="preserve">0 </t>
    <phoneticPr fontId="4"/>
  </si>
  <si>
    <t xml:space="preserve">40 </t>
    <phoneticPr fontId="4"/>
  </si>
  <si>
    <t xml:space="preserve">80 </t>
    <phoneticPr fontId="4"/>
  </si>
  <si>
    <t xml:space="preserve">1 </t>
    <phoneticPr fontId="4"/>
  </si>
  <si>
    <t xml:space="preserve">41 </t>
    <phoneticPr fontId="4"/>
  </si>
  <si>
    <t xml:space="preserve">81 </t>
    <phoneticPr fontId="4"/>
  </si>
  <si>
    <t xml:space="preserve">2 </t>
    <phoneticPr fontId="4"/>
  </si>
  <si>
    <t xml:space="preserve">42 </t>
    <phoneticPr fontId="4"/>
  </si>
  <si>
    <t xml:space="preserve">82 </t>
    <phoneticPr fontId="4"/>
  </si>
  <si>
    <t xml:space="preserve">3 </t>
    <phoneticPr fontId="4"/>
  </si>
  <si>
    <t xml:space="preserve">43 </t>
    <phoneticPr fontId="4"/>
  </si>
  <si>
    <t xml:space="preserve">83 </t>
    <phoneticPr fontId="4"/>
  </si>
  <si>
    <t xml:space="preserve">4 </t>
    <phoneticPr fontId="4"/>
  </si>
  <si>
    <t xml:space="preserve">44 </t>
    <phoneticPr fontId="4"/>
  </si>
  <si>
    <t xml:space="preserve">84 </t>
    <phoneticPr fontId="4"/>
  </si>
  <si>
    <t xml:space="preserve">5～ 9 </t>
    <phoneticPr fontId="4"/>
  </si>
  <si>
    <t xml:space="preserve">45～49 </t>
    <phoneticPr fontId="4"/>
  </si>
  <si>
    <t xml:space="preserve">85～89 </t>
    <phoneticPr fontId="4"/>
  </si>
  <si>
    <t xml:space="preserve">5 </t>
    <phoneticPr fontId="4"/>
  </si>
  <si>
    <t xml:space="preserve">45 </t>
    <phoneticPr fontId="4"/>
  </si>
  <si>
    <t xml:space="preserve">85 </t>
    <phoneticPr fontId="4"/>
  </si>
  <si>
    <t xml:space="preserve">6 </t>
    <phoneticPr fontId="4"/>
  </si>
  <si>
    <t xml:space="preserve">46 </t>
    <phoneticPr fontId="4"/>
  </si>
  <si>
    <t xml:space="preserve">86 </t>
    <phoneticPr fontId="4"/>
  </si>
  <si>
    <t xml:space="preserve">7 </t>
    <phoneticPr fontId="4"/>
  </si>
  <si>
    <t xml:space="preserve">47 </t>
    <phoneticPr fontId="4"/>
  </si>
  <si>
    <t xml:space="preserve">87 </t>
    <phoneticPr fontId="4"/>
  </si>
  <si>
    <t xml:space="preserve">8 </t>
    <phoneticPr fontId="4"/>
  </si>
  <si>
    <t xml:space="preserve">48 </t>
    <phoneticPr fontId="4"/>
  </si>
  <si>
    <t xml:space="preserve">88 </t>
    <phoneticPr fontId="4"/>
  </si>
  <si>
    <t xml:space="preserve">9 </t>
    <phoneticPr fontId="4"/>
  </si>
  <si>
    <t xml:space="preserve">49 </t>
    <phoneticPr fontId="4"/>
  </si>
  <si>
    <t xml:space="preserve">89 </t>
    <phoneticPr fontId="4"/>
  </si>
  <si>
    <t xml:space="preserve">10～14 </t>
    <phoneticPr fontId="4"/>
  </si>
  <si>
    <t xml:space="preserve"> 50～54 </t>
    <phoneticPr fontId="4"/>
  </si>
  <si>
    <t xml:space="preserve">90～94 </t>
    <phoneticPr fontId="4"/>
  </si>
  <si>
    <t xml:space="preserve">10 </t>
    <phoneticPr fontId="4"/>
  </si>
  <si>
    <t xml:space="preserve">50 </t>
    <phoneticPr fontId="4"/>
  </si>
  <si>
    <t xml:space="preserve">90 </t>
    <phoneticPr fontId="4"/>
  </si>
  <si>
    <t xml:space="preserve">11 </t>
    <phoneticPr fontId="4"/>
  </si>
  <si>
    <t xml:space="preserve">51 </t>
    <phoneticPr fontId="4"/>
  </si>
  <si>
    <t xml:space="preserve">91 </t>
    <phoneticPr fontId="4"/>
  </si>
  <si>
    <t xml:space="preserve">12 </t>
    <phoneticPr fontId="4"/>
  </si>
  <si>
    <t xml:space="preserve">52 </t>
    <phoneticPr fontId="4"/>
  </si>
  <si>
    <t xml:space="preserve">92 </t>
    <phoneticPr fontId="4"/>
  </si>
  <si>
    <t xml:space="preserve">13 </t>
    <phoneticPr fontId="4"/>
  </si>
  <si>
    <t xml:space="preserve">53 </t>
    <phoneticPr fontId="4"/>
  </si>
  <si>
    <t xml:space="preserve">93 </t>
    <phoneticPr fontId="4"/>
  </si>
  <si>
    <t xml:space="preserve">14 </t>
    <phoneticPr fontId="4"/>
  </si>
  <si>
    <t xml:space="preserve">54 </t>
    <phoneticPr fontId="4"/>
  </si>
  <si>
    <t xml:space="preserve">94 </t>
    <phoneticPr fontId="4"/>
  </si>
  <si>
    <t xml:space="preserve">15～19 </t>
    <phoneticPr fontId="4"/>
  </si>
  <si>
    <t xml:space="preserve">55～59 </t>
    <phoneticPr fontId="4"/>
  </si>
  <si>
    <t xml:space="preserve">95～99 </t>
    <phoneticPr fontId="4"/>
  </si>
  <si>
    <t xml:space="preserve">15 </t>
    <phoneticPr fontId="4"/>
  </si>
  <si>
    <t xml:space="preserve">55 </t>
    <phoneticPr fontId="4"/>
  </si>
  <si>
    <t xml:space="preserve">95 </t>
    <phoneticPr fontId="4"/>
  </si>
  <si>
    <t xml:space="preserve">16 </t>
    <phoneticPr fontId="4"/>
  </si>
  <si>
    <t xml:space="preserve">56 </t>
    <phoneticPr fontId="4"/>
  </si>
  <si>
    <t xml:space="preserve">96 </t>
    <phoneticPr fontId="4"/>
  </si>
  <si>
    <t xml:space="preserve">17 </t>
    <phoneticPr fontId="4"/>
  </si>
  <si>
    <t xml:space="preserve">57 </t>
    <phoneticPr fontId="4"/>
  </si>
  <si>
    <t xml:space="preserve">97 </t>
    <phoneticPr fontId="4"/>
  </si>
  <si>
    <t xml:space="preserve">18 </t>
    <phoneticPr fontId="4"/>
  </si>
  <si>
    <t xml:space="preserve">58 </t>
    <phoneticPr fontId="4"/>
  </si>
  <si>
    <t xml:space="preserve">98 </t>
    <phoneticPr fontId="4"/>
  </si>
  <si>
    <t xml:space="preserve">19 </t>
    <phoneticPr fontId="4"/>
  </si>
  <si>
    <t xml:space="preserve">59 </t>
    <phoneticPr fontId="4"/>
  </si>
  <si>
    <t xml:space="preserve">99 </t>
    <phoneticPr fontId="4"/>
  </si>
  <si>
    <t xml:space="preserve">20～24 </t>
    <phoneticPr fontId="4"/>
  </si>
  <si>
    <t xml:space="preserve">60～64 </t>
    <phoneticPr fontId="4"/>
  </si>
  <si>
    <t>100歳以上</t>
    <rPh sb="3" eb="4">
      <t>サイ</t>
    </rPh>
    <rPh sb="4" eb="6">
      <t>イジョウ</t>
    </rPh>
    <phoneticPr fontId="4"/>
  </si>
  <si>
    <t xml:space="preserve">20 </t>
    <phoneticPr fontId="4"/>
  </si>
  <si>
    <t xml:space="preserve">60 </t>
    <phoneticPr fontId="4"/>
  </si>
  <si>
    <t>不　詳</t>
    <rPh sb="0" eb="3">
      <t>フショウ</t>
    </rPh>
    <phoneticPr fontId="4"/>
  </si>
  <si>
    <t xml:space="preserve">21 </t>
    <phoneticPr fontId="4"/>
  </si>
  <si>
    <t xml:space="preserve">61 </t>
    <phoneticPr fontId="4"/>
  </si>
  <si>
    <t xml:space="preserve">22 </t>
    <phoneticPr fontId="4"/>
  </si>
  <si>
    <t xml:space="preserve">62 </t>
    <phoneticPr fontId="4"/>
  </si>
  <si>
    <t xml:space="preserve">  （再　掲） </t>
    <phoneticPr fontId="4"/>
  </si>
  <si>
    <t xml:space="preserve">23 </t>
    <phoneticPr fontId="4"/>
  </si>
  <si>
    <t xml:space="preserve">63 </t>
    <phoneticPr fontId="4"/>
  </si>
  <si>
    <t>15歳未満</t>
    <rPh sb="2" eb="3">
      <t>サイ</t>
    </rPh>
    <rPh sb="3" eb="5">
      <t>ミマン</t>
    </rPh>
    <phoneticPr fontId="4"/>
  </si>
  <si>
    <t xml:space="preserve">24 </t>
    <phoneticPr fontId="4"/>
  </si>
  <si>
    <t xml:space="preserve">64 </t>
    <phoneticPr fontId="4"/>
  </si>
  <si>
    <t>15～64歳</t>
    <rPh sb="5" eb="6">
      <t>サイ</t>
    </rPh>
    <phoneticPr fontId="4"/>
  </si>
  <si>
    <t xml:space="preserve">25～29 </t>
    <phoneticPr fontId="4"/>
  </si>
  <si>
    <t xml:space="preserve">65～69 </t>
    <phoneticPr fontId="4"/>
  </si>
  <si>
    <t xml:space="preserve">25 </t>
    <phoneticPr fontId="4"/>
  </si>
  <si>
    <t xml:space="preserve">65 </t>
    <phoneticPr fontId="4"/>
  </si>
  <si>
    <t>65歳以上</t>
    <rPh sb="2" eb="3">
      <t>サイ</t>
    </rPh>
    <rPh sb="3" eb="5">
      <t>イジョウ</t>
    </rPh>
    <phoneticPr fontId="4"/>
  </si>
  <si>
    <t xml:space="preserve">26 </t>
    <phoneticPr fontId="4"/>
  </si>
  <si>
    <t xml:space="preserve">66 </t>
    <phoneticPr fontId="4"/>
  </si>
  <si>
    <t xml:space="preserve">27 </t>
    <phoneticPr fontId="4"/>
  </si>
  <si>
    <t xml:space="preserve">67 </t>
    <phoneticPr fontId="4"/>
  </si>
  <si>
    <t>65～74歳</t>
    <rPh sb="5" eb="6">
      <t>サイ</t>
    </rPh>
    <phoneticPr fontId="4"/>
  </si>
  <si>
    <t xml:space="preserve">28 </t>
    <phoneticPr fontId="4"/>
  </si>
  <si>
    <t xml:space="preserve">68 </t>
    <phoneticPr fontId="4"/>
  </si>
  <si>
    <t xml:space="preserve">29 </t>
    <phoneticPr fontId="4"/>
  </si>
  <si>
    <t xml:space="preserve">69 </t>
    <phoneticPr fontId="4"/>
  </si>
  <si>
    <t>75歳以上</t>
    <rPh sb="2" eb="3">
      <t>サイ</t>
    </rPh>
    <rPh sb="3" eb="5">
      <t>イジョウ</t>
    </rPh>
    <phoneticPr fontId="4"/>
  </si>
  <si>
    <t xml:space="preserve">30～34 </t>
    <phoneticPr fontId="4"/>
  </si>
  <si>
    <t xml:space="preserve">70～74 </t>
    <phoneticPr fontId="4"/>
  </si>
  <si>
    <t xml:space="preserve">　　構成比（％） </t>
    <phoneticPr fontId="4"/>
  </si>
  <si>
    <t xml:space="preserve">30 </t>
    <phoneticPr fontId="4"/>
  </si>
  <si>
    <t xml:space="preserve">70 </t>
    <phoneticPr fontId="4"/>
  </si>
  <si>
    <t xml:space="preserve">31 </t>
    <phoneticPr fontId="4"/>
  </si>
  <si>
    <t xml:space="preserve">71 </t>
    <phoneticPr fontId="4"/>
  </si>
  <si>
    <t xml:space="preserve">32 </t>
    <phoneticPr fontId="4"/>
  </si>
  <si>
    <t xml:space="preserve">72 </t>
    <phoneticPr fontId="4"/>
  </si>
  <si>
    <t xml:space="preserve">33 </t>
    <phoneticPr fontId="4"/>
  </si>
  <si>
    <t xml:space="preserve">73 </t>
    <phoneticPr fontId="4"/>
  </si>
  <si>
    <t xml:space="preserve">34 </t>
    <phoneticPr fontId="4"/>
  </si>
  <si>
    <t xml:space="preserve">74 </t>
    <phoneticPr fontId="4"/>
  </si>
  <si>
    <t xml:space="preserve">35～39 </t>
    <phoneticPr fontId="4"/>
  </si>
  <si>
    <t xml:space="preserve">75～79 </t>
    <phoneticPr fontId="4"/>
  </si>
  <si>
    <t xml:space="preserve">35 </t>
    <phoneticPr fontId="4"/>
  </si>
  <si>
    <t xml:space="preserve">75 </t>
    <phoneticPr fontId="4"/>
  </si>
  <si>
    <t xml:space="preserve">36 </t>
    <phoneticPr fontId="4"/>
  </si>
  <si>
    <t xml:space="preserve">76 </t>
    <phoneticPr fontId="4"/>
  </si>
  <si>
    <t xml:space="preserve">37 </t>
    <phoneticPr fontId="4"/>
  </si>
  <si>
    <t xml:space="preserve">77 </t>
    <phoneticPr fontId="4"/>
  </si>
  <si>
    <t xml:space="preserve">38 </t>
    <phoneticPr fontId="4"/>
  </si>
  <si>
    <t xml:space="preserve">78 </t>
    <phoneticPr fontId="4"/>
  </si>
  <si>
    <t>平均年齢</t>
    <rPh sb="0" eb="2">
      <t>ヘイキン</t>
    </rPh>
    <rPh sb="2" eb="4">
      <t>ネンレイ</t>
    </rPh>
    <phoneticPr fontId="4"/>
  </si>
  <si>
    <t xml:space="preserve">39 </t>
    <phoneticPr fontId="4"/>
  </si>
  <si>
    <t xml:space="preserve">79 </t>
    <phoneticPr fontId="4"/>
  </si>
  <si>
    <t>年齢中位数</t>
    <rPh sb="0" eb="2">
      <t>ネンレイ</t>
    </rPh>
    <rPh sb="2" eb="4">
      <t>チュウイ</t>
    </rPh>
    <rPh sb="4" eb="5">
      <t>スウ</t>
    </rPh>
    <phoneticPr fontId="4"/>
  </si>
  <si>
    <t xml:space="preserve">  資料：「国勢調査報告」</t>
    <phoneticPr fontId="4"/>
  </si>
  <si>
    <t xml:space="preserve">      （注）構成比は年齢「不詳」を除いて算出。</t>
    <rPh sb="9" eb="11">
      <t>コウセイ</t>
    </rPh>
    <rPh sb="11" eb="12">
      <t>ヒ</t>
    </rPh>
    <rPh sb="13" eb="15">
      <t>ネンレイ</t>
    </rPh>
    <rPh sb="16" eb="18">
      <t>フショウ</t>
    </rPh>
    <rPh sb="20" eb="21">
      <t>ノゾ</t>
    </rPh>
    <rPh sb="23" eb="25">
      <t>サンシュツ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</si>
</sst>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0.0"/>
    <numFmt numFmtId="177" formatCode="#\ ##0"/>
    <numFmt numFmtId="178" formatCode="#\ ##0;&quot;△&quot;\ #\ ##0;\-"/>
  </numFmts>
  <fonts count="9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</cellStyleXfs>
  <cellXfs count="73">
    <xf numFmtId="0" fontId="0" fillId="0" borderId="0" xfId="0">
      <alignment vertical="center"/>
    </xf>
    <xf numFmtId="49" fontId="6" fillId="0" borderId="2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right"/>
    </xf>
    <xf numFmtId="49" fontId="5" fillId="0" borderId="0" xfId="1" applyNumberFormat="1" applyFont="1"/>
    <xf numFmtId="0" fontId="5" fillId="0" borderId="0" xfId="1" applyNumberFormat="1" applyFont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176" fontId="5" fillId="0" borderId="0" xfId="1" applyNumberFormat="1" applyFont="1" applyFill="1"/>
    <xf numFmtId="37" fontId="6" fillId="0" borderId="17" xfId="1" quotePrefix="1" applyNumberFormat="1" applyFont="1" applyFill="1" applyBorder="1" applyAlignment="1" applyProtection="1">
      <alignment horizontal="right"/>
    </xf>
    <xf numFmtId="49" fontId="6" fillId="0" borderId="16" xfId="1" applyNumberFormat="1" applyFont="1" applyFill="1" applyBorder="1" applyAlignment="1" applyProtection="1">
      <alignment horizontal="right"/>
    </xf>
    <xf numFmtId="49" fontId="6" fillId="0" borderId="16" xfId="1" applyNumberFormat="1" applyFont="1" applyFill="1" applyBorder="1" applyAlignment="1" applyProtection="1">
      <alignment horizontal="center"/>
    </xf>
    <xf numFmtId="49" fontId="5" fillId="0" borderId="0" xfId="1" applyNumberFormat="1" applyFont="1" applyAlignment="1">
      <alignment horizontal="left"/>
    </xf>
    <xf numFmtId="177" fontId="5" fillId="0" borderId="0" xfId="1" applyNumberFormat="1" applyFont="1"/>
    <xf numFmtId="177" fontId="6" fillId="0" borderId="1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177" fontId="6" fillId="0" borderId="0" xfId="1" applyNumberFormat="1" applyFont="1" applyFill="1" applyBorder="1" applyAlignment="1" applyProtection="1"/>
    <xf numFmtId="177" fontId="6" fillId="0" borderId="2" xfId="1" quotePrefix="1" applyNumberFormat="1" applyFont="1" applyFill="1" applyBorder="1" applyAlignment="1" applyProtection="1">
      <alignment horizontal="right"/>
    </xf>
    <xf numFmtId="0" fontId="5" fillId="0" borderId="0" xfId="1" applyFont="1"/>
    <xf numFmtId="177" fontId="6" fillId="0" borderId="13" xfId="1" applyNumberFormat="1" applyFont="1" applyFill="1" applyBorder="1" applyAlignment="1" applyProtection="1"/>
    <xf numFmtId="37" fontId="5" fillId="0" borderId="10" xfId="1" applyNumberFormat="1" applyFont="1" applyBorder="1"/>
    <xf numFmtId="37" fontId="6" fillId="0" borderId="17" xfId="1" applyNumberFormat="1" applyFont="1" applyFill="1" applyBorder="1" applyAlignment="1" applyProtection="1"/>
    <xf numFmtId="37" fontId="5" fillId="0" borderId="0" xfId="1" applyNumberFormat="1" applyFont="1"/>
    <xf numFmtId="37" fontId="5" fillId="0" borderId="0" xfId="1" applyNumberFormat="1" applyFont="1" applyFill="1"/>
    <xf numFmtId="49" fontId="6" fillId="0" borderId="0" xfId="1" quotePrefix="1" applyNumberFormat="1" applyFont="1" applyFill="1" applyBorder="1" applyAlignment="1" applyProtection="1">
      <alignment horizontal="right"/>
    </xf>
    <xf numFmtId="178" fontId="6" fillId="0" borderId="0" xfId="1" applyNumberFormat="1" applyFont="1" applyFill="1" applyBorder="1" applyAlignment="1" applyProtection="1"/>
    <xf numFmtId="0" fontId="7" fillId="0" borderId="0" xfId="1" applyNumberFormat="1" applyFont="1"/>
    <xf numFmtId="0" fontId="6" fillId="0" borderId="0" xfId="1" quotePrefix="1" applyNumberFormat="1" applyFont="1" applyFill="1" applyBorder="1" applyAlignment="1" applyProtection="1">
      <alignment horizontal="right"/>
    </xf>
    <xf numFmtId="0" fontId="5" fillId="0" borderId="0" xfId="1" applyNumberFormat="1" applyFont="1" applyAlignment="1">
      <alignment horizontal="left"/>
    </xf>
    <xf numFmtId="49" fontId="6" fillId="0" borderId="1" xfId="1" applyNumberFormat="1" applyFont="1" applyFill="1" applyBorder="1" applyAlignment="1" applyProtection="1">
      <alignment horizontal="center"/>
    </xf>
    <xf numFmtId="177" fontId="6" fillId="0" borderId="15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right"/>
    </xf>
    <xf numFmtId="49" fontId="6" fillId="0" borderId="14" xfId="1" applyNumberFormat="1" applyFont="1" applyFill="1" applyBorder="1" applyAlignment="1" applyProtection="1">
      <alignment horizontal="right"/>
    </xf>
    <xf numFmtId="37" fontId="6" fillId="0" borderId="10" xfId="1" quotePrefix="1" applyNumberFormat="1" applyFont="1" applyFill="1" applyBorder="1" applyAlignment="1" applyProtection="1">
      <alignment horizontal="right"/>
    </xf>
    <xf numFmtId="177" fontId="6" fillId="0" borderId="17" xfId="1" applyNumberFormat="1" applyFont="1" applyFill="1" applyBorder="1" applyAlignment="1" applyProtection="1"/>
    <xf numFmtId="177" fontId="6" fillId="0" borderId="10" xfId="1" applyNumberFormat="1" applyFont="1" applyFill="1" applyBorder="1" applyAlignment="1" applyProtection="1"/>
    <xf numFmtId="37" fontId="6" fillId="0" borderId="10" xfId="1" applyNumberFormat="1" applyFont="1" applyFill="1" applyBorder="1" applyAlignment="1" applyProtection="1"/>
    <xf numFmtId="37" fontId="5" fillId="0" borderId="10" xfId="1" applyNumberFormat="1" applyFont="1" applyFill="1" applyBorder="1"/>
    <xf numFmtId="49" fontId="6" fillId="0" borderId="16" xfId="1" quotePrefix="1" applyNumberFormat="1" applyFont="1" applyFill="1" applyBorder="1" applyAlignment="1" applyProtection="1">
      <alignment horizontal="center"/>
    </xf>
    <xf numFmtId="37" fontId="6" fillId="0" borderId="17" xfId="1" quotePrefix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/>
    <xf numFmtId="176" fontId="6" fillId="0" borderId="0" xfId="1" quotePrefix="1" applyNumberFormat="1" applyFont="1" applyFill="1" applyBorder="1" applyAlignment="1" applyProtection="1">
      <alignment horizontal="right"/>
    </xf>
    <xf numFmtId="37" fontId="5" fillId="0" borderId="10" xfId="1" applyNumberFormat="1" applyFont="1" applyFill="1" applyBorder="1" applyAlignment="1"/>
    <xf numFmtId="177" fontId="6" fillId="0" borderId="0" xfId="1" quotePrefix="1" applyNumberFormat="1" applyFont="1" applyFill="1" applyBorder="1" applyAlignment="1" applyProtection="1">
      <alignment horizontal="right"/>
    </xf>
    <xf numFmtId="49" fontId="6" fillId="0" borderId="16" xfId="1" applyNumberFormat="1" applyFont="1" applyFill="1" applyBorder="1" applyAlignment="1" applyProtection="1">
      <alignment horizontal="center" shrinkToFit="1"/>
    </xf>
    <xf numFmtId="177" fontId="6" fillId="0" borderId="19" xfId="1" quotePrefix="1" applyNumberFormat="1" applyFont="1" applyFill="1" applyBorder="1" applyAlignment="1" applyProtection="1">
      <alignment horizontal="right"/>
    </xf>
    <xf numFmtId="177" fontId="6" fillId="0" borderId="11" xfId="1" quotePrefix="1" applyNumberFormat="1" applyFont="1" applyFill="1" applyBorder="1" applyAlignment="1" applyProtection="1">
      <alignment horizontal="right"/>
    </xf>
    <xf numFmtId="49" fontId="6" fillId="0" borderId="18" xfId="1" applyNumberFormat="1" applyFont="1" applyFill="1" applyBorder="1" applyAlignment="1" applyProtection="1">
      <alignment horizontal="center" shrinkToFit="1"/>
    </xf>
    <xf numFmtId="49" fontId="5" fillId="0" borderId="0" xfId="1" applyNumberFormat="1" applyFont="1" applyAlignment="1">
      <alignment horizontal="right"/>
    </xf>
    <xf numFmtId="0" fontId="2" fillId="0" borderId="0" xfId="1" applyNumberFormat="1" applyFont="1" applyFill="1" applyBorder="1" applyAlignment="1" applyProtection="1">
      <alignment horizontal="left"/>
    </xf>
    <xf numFmtId="0" fontId="2" fillId="0" borderId="0" xfId="1" quotePrefix="1" applyNumberFormat="1" applyFont="1" applyFill="1" applyBorder="1" applyAlignment="1" applyProtection="1">
      <alignment horizontal="left"/>
    </xf>
    <xf numFmtId="0" fontId="6" fillId="0" borderId="0" xfId="1" applyNumberFormat="1" applyFont="1" applyFill="1" applyBorder="1" applyAlignment="1" applyProtection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12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8" xfId="1" quotePrefix="1" applyNumberFormat="1" applyFont="1" applyFill="1" applyBorder="1" applyAlignment="1" applyProtection="1">
      <alignment horizontal="center" vertical="center"/>
    </xf>
    <xf numFmtId="177" fontId="6" fillId="0" borderId="5" xfId="1" applyNumberFormat="1" applyFont="1" applyFill="1" applyBorder="1" applyAlignment="1" applyProtection="1">
      <alignment horizontal="center" vertical="center"/>
    </xf>
    <xf numFmtId="177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0" fontId="5" fillId="0" borderId="3" xfId="1" applyFont="1" applyBorder="1" applyAlignment="1"/>
    <xf numFmtId="49" fontId="6" fillId="0" borderId="0" xfId="1" applyNumberFormat="1" applyFont="1" applyFill="1" applyBorder="1" applyAlignment="1" applyProtection="1"/>
    <xf numFmtId="49" fontId="5" fillId="0" borderId="0" xfId="1" applyNumberFormat="1" applyFont="1" applyAlignment="1"/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7" xfId="1" quotePrefix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9" xfId="1" quotePrefix="1" applyNumberFormat="1" applyFont="1" applyFill="1" applyBorder="1" applyAlignment="1" applyProtection="1">
      <alignment horizontal="center" vertical="center"/>
    </xf>
    <xf numFmtId="0" fontId="6" fillId="0" borderId="17" xfId="1" applyNumberFormat="1" applyFont="1" applyFill="1" applyBorder="1" applyAlignment="1" applyProtection="1">
      <alignment horizontal="center"/>
    </xf>
    <xf numFmtId="0" fontId="6" fillId="0" borderId="0" xfId="1" quotePrefix="1" applyNumberFormat="1" applyFont="1" applyFill="1" applyBorder="1" applyAlignment="1" applyProtection="1">
      <alignment horizontal="center"/>
    </xf>
    <xf numFmtId="177" fontId="6" fillId="0" borderId="17" xfId="1" applyNumberFormat="1" applyFont="1" applyFill="1" applyBorder="1" applyAlignment="1" applyProtection="1">
      <alignment horizontal="center"/>
    </xf>
    <xf numFmtId="177" fontId="6" fillId="0" borderId="0" xfId="1" quotePrefix="1" applyNumberFormat="1" applyFont="1" applyFill="1" applyBorder="1" applyAlignment="1" applyProtection="1">
      <alignment horizontal="center"/>
    </xf>
  </cellXfs>
  <cellStyles count="7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60</xdr:row>
      <xdr:rowOff>95250</xdr:rowOff>
    </xdr:from>
    <xdr:to>
      <xdr:col>12</xdr:col>
      <xdr:colOff>0</xdr:colOff>
      <xdr:row>60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5886450" y="11344275"/>
          <a:ext cx="2943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showGridLines="0" tabSelected="1" zoomScaleNormal="100" workbookViewId="0">
      <selection sqref="A1:L1"/>
    </sheetView>
  </sheetViews>
  <sheetFormatPr defaultRowHeight="13.5"/>
  <cols>
    <col min="1" max="1" width="11.625" style="48" customWidth="1"/>
    <col min="2" max="4" width="11.625" style="13" customWidth="1"/>
    <col min="5" max="5" width="11.625" style="12" customWidth="1"/>
    <col min="6" max="8" width="11.625" style="13" customWidth="1"/>
    <col min="9" max="9" width="11.625" style="12" customWidth="1"/>
    <col min="10" max="12" width="11.625" style="13" customWidth="1"/>
    <col min="13" max="16384" width="9" style="18"/>
  </cols>
  <sheetData>
    <row r="1" spans="1:12" s="26" customFormat="1" ht="18" customHeight="1">
      <c r="A1" s="49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4" customFormat="1" ht="18" customHeight="1">
      <c r="A2" s="51" t="s">
        <v>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4" customFormat="1" ht="4.5" customHeight="1" thickBot="1">
      <c r="A3" s="27"/>
      <c r="C3" s="13"/>
      <c r="E3" s="28" t="s">
        <v>3</v>
      </c>
      <c r="G3" s="13"/>
      <c r="I3" s="28" t="s">
        <v>3</v>
      </c>
      <c r="K3" s="13"/>
    </row>
    <row r="4" spans="1:12" s="4" customFormat="1" ht="14.25" customHeight="1">
      <c r="A4" s="53" t="s">
        <v>4</v>
      </c>
      <c r="B4" s="55" t="s">
        <v>5</v>
      </c>
      <c r="C4" s="57" t="s">
        <v>6</v>
      </c>
      <c r="D4" s="55" t="s">
        <v>7</v>
      </c>
      <c r="E4" s="53" t="s">
        <v>4</v>
      </c>
      <c r="F4" s="55" t="s">
        <v>5</v>
      </c>
      <c r="G4" s="57" t="s">
        <v>6</v>
      </c>
      <c r="H4" s="55" t="s">
        <v>7</v>
      </c>
      <c r="I4" s="55" t="s">
        <v>4</v>
      </c>
      <c r="J4" s="65" t="s">
        <v>5</v>
      </c>
      <c r="K4" s="57" t="s">
        <v>6</v>
      </c>
      <c r="L4" s="67" t="s">
        <v>7</v>
      </c>
    </row>
    <row r="5" spans="1:12" s="4" customFormat="1" ht="14.25" customHeight="1">
      <c r="A5" s="54"/>
      <c r="B5" s="56"/>
      <c r="C5" s="58"/>
      <c r="D5" s="56"/>
      <c r="E5" s="54"/>
      <c r="F5" s="56"/>
      <c r="G5" s="58"/>
      <c r="H5" s="56"/>
      <c r="I5" s="64"/>
      <c r="J5" s="66"/>
      <c r="K5" s="58"/>
      <c r="L5" s="68"/>
    </row>
    <row r="6" spans="1:12" ht="6.95" customHeight="1">
      <c r="A6" s="29"/>
      <c r="B6" s="30"/>
      <c r="C6" s="14"/>
      <c r="D6" s="19"/>
      <c r="E6" s="31"/>
      <c r="F6" s="30"/>
      <c r="G6" s="14"/>
      <c r="H6" s="19"/>
      <c r="I6" s="32"/>
      <c r="J6" s="14"/>
      <c r="K6" s="14"/>
      <c r="L6" s="14"/>
    </row>
    <row r="7" spans="1:12" ht="15" customHeight="1">
      <c r="A7" s="15" t="s">
        <v>8</v>
      </c>
      <c r="B7" s="9">
        <f>SUM(C7:D7)</f>
        <v>577513</v>
      </c>
      <c r="C7" s="5">
        <f>C9+C16+C23+C30+C37+C44+C51+C58+G9+G16+G23+G30+G37+G44+G51+G58+K9+K16+K23+K30+K37+K38</f>
        <v>291238</v>
      </c>
      <c r="D7" s="33">
        <f>D9+D16+D23+D30+D37+D44+D51+D58+H9+H16+H23+H30+H37+H44+H51+H58+L9+L16+L23+L30+L37+L38</f>
        <v>286275</v>
      </c>
      <c r="E7" s="2"/>
      <c r="F7" s="34"/>
      <c r="G7" s="16"/>
      <c r="H7" s="35"/>
      <c r="I7" s="10"/>
      <c r="J7" s="16"/>
      <c r="K7" s="16"/>
      <c r="L7" s="16"/>
    </row>
    <row r="8" spans="1:12" ht="15" customHeight="1">
      <c r="A8" s="2"/>
      <c r="B8" s="21"/>
      <c r="C8" s="6"/>
      <c r="D8" s="36"/>
      <c r="E8" s="2"/>
      <c r="F8" s="34"/>
      <c r="G8" s="16"/>
      <c r="H8" s="35"/>
      <c r="I8" s="10"/>
      <c r="J8" s="16"/>
      <c r="K8" s="16"/>
      <c r="L8" s="16"/>
    </row>
    <row r="9" spans="1:12" ht="15" customHeight="1">
      <c r="A9" s="2" t="s">
        <v>9</v>
      </c>
      <c r="B9" s="9">
        <f t="shared" ref="B9:B14" si="0">SUM(C9:D9)</f>
        <v>19718</v>
      </c>
      <c r="C9" s="5">
        <f>SUM(C10:C14)</f>
        <v>10148</v>
      </c>
      <c r="D9" s="20">
        <f>SUM(D10:D14)</f>
        <v>9570</v>
      </c>
      <c r="E9" s="2" t="s">
        <v>10</v>
      </c>
      <c r="F9" s="9">
        <f t="shared" ref="F9:F14" si="1">SUM(G9:H9)</f>
        <v>44138</v>
      </c>
      <c r="G9" s="5">
        <f>SUM(G10:G14)</f>
        <v>22692</v>
      </c>
      <c r="H9" s="20">
        <f>SUM(H10:H14)</f>
        <v>21446</v>
      </c>
      <c r="I9" s="10" t="s">
        <v>11</v>
      </c>
      <c r="J9" s="5">
        <f t="shared" ref="J9:J14" si="2">SUM(K9:L9)</f>
        <v>19155</v>
      </c>
      <c r="K9" s="5">
        <f>SUM(K10:K14)</f>
        <v>8200</v>
      </c>
      <c r="L9" s="22">
        <f>SUM(L10:L14)</f>
        <v>10955</v>
      </c>
    </row>
    <row r="10" spans="1:12" ht="15" customHeight="1">
      <c r="A10" s="2" t="s">
        <v>12</v>
      </c>
      <c r="B10" s="9">
        <f t="shared" si="0"/>
        <v>3651</v>
      </c>
      <c r="C10" s="5">
        <v>1856</v>
      </c>
      <c r="D10" s="37">
        <v>1795</v>
      </c>
      <c r="E10" s="2" t="s">
        <v>13</v>
      </c>
      <c r="F10" s="9">
        <f t="shared" si="1"/>
        <v>8057</v>
      </c>
      <c r="G10" s="5">
        <v>4180</v>
      </c>
      <c r="H10" s="37">
        <v>3877</v>
      </c>
      <c r="I10" s="10" t="s">
        <v>14</v>
      </c>
      <c r="J10" s="5">
        <f t="shared" si="2"/>
        <v>4570</v>
      </c>
      <c r="K10" s="5">
        <v>2065</v>
      </c>
      <c r="L10" s="23">
        <v>2505</v>
      </c>
    </row>
    <row r="11" spans="1:12" ht="15" customHeight="1">
      <c r="A11" s="2" t="s">
        <v>15</v>
      </c>
      <c r="B11" s="9">
        <f t="shared" si="0"/>
        <v>3690</v>
      </c>
      <c r="C11" s="5">
        <v>1907</v>
      </c>
      <c r="D11" s="37">
        <v>1783</v>
      </c>
      <c r="E11" s="2" t="s">
        <v>16</v>
      </c>
      <c r="F11" s="9">
        <f t="shared" si="1"/>
        <v>8742</v>
      </c>
      <c r="G11" s="5">
        <v>4469</v>
      </c>
      <c r="H11" s="37">
        <v>4273</v>
      </c>
      <c r="I11" s="10" t="s">
        <v>17</v>
      </c>
      <c r="J11" s="5">
        <f t="shared" si="2"/>
        <v>4106</v>
      </c>
      <c r="K11" s="5">
        <v>1827</v>
      </c>
      <c r="L11" s="23">
        <v>2279</v>
      </c>
    </row>
    <row r="12" spans="1:12" ht="15" customHeight="1">
      <c r="A12" s="2" t="s">
        <v>18</v>
      </c>
      <c r="B12" s="9">
        <f t="shared" si="0"/>
        <v>4011</v>
      </c>
      <c r="C12" s="5">
        <v>2044</v>
      </c>
      <c r="D12" s="37">
        <v>1967</v>
      </c>
      <c r="E12" s="2" t="s">
        <v>19</v>
      </c>
      <c r="F12" s="9">
        <f t="shared" si="1"/>
        <v>9260</v>
      </c>
      <c r="G12" s="5">
        <v>4762</v>
      </c>
      <c r="H12" s="37">
        <v>4498</v>
      </c>
      <c r="I12" s="10" t="s">
        <v>20</v>
      </c>
      <c r="J12" s="5">
        <f t="shared" si="2"/>
        <v>3902</v>
      </c>
      <c r="K12" s="5">
        <v>1627</v>
      </c>
      <c r="L12" s="23">
        <v>2275</v>
      </c>
    </row>
    <row r="13" spans="1:12" ht="15" customHeight="1">
      <c r="A13" s="2" t="s">
        <v>21</v>
      </c>
      <c r="B13" s="9">
        <f t="shared" si="0"/>
        <v>4130</v>
      </c>
      <c r="C13" s="5">
        <v>2148</v>
      </c>
      <c r="D13" s="37">
        <v>1982</v>
      </c>
      <c r="E13" s="2" t="s">
        <v>22</v>
      </c>
      <c r="F13" s="9">
        <f t="shared" si="1"/>
        <v>9164</v>
      </c>
      <c r="G13" s="5">
        <v>4698</v>
      </c>
      <c r="H13" s="37">
        <v>4466</v>
      </c>
      <c r="I13" s="10" t="s">
        <v>23</v>
      </c>
      <c r="J13" s="5">
        <f t="shared" si="2"/>
        <v>3474</v>
      </c>
      <c r="K13" s="5">
        <v>1452</v>
      </c>
      <c r="L13" s="23">
        <v>2022</v>
      </c>
    </row>
    <row r="14" spans="1:12" ht="15" customHeight="1">
      <c r="A14" s="2" t="s">
        <v>24</v>
      </c>
      <c r="B14" s="9">
        <f t="shared" si="0"/>
        <v>4236</v>
      </c>
      <c r="C14" s="5">
        <v>2193</v>
      </c>
      <c r="D14" s="37">
        <v>2043</v>
      </c>
      <c r="E14" s="2" t="s">
        <v>25</v>
      </c>
      <c r="F14" s="9">
        <f t="shared" si="1"/>
        <v>8915</v>
      </c>
      <c r="G14" s="5">
        <v>4583</v>
      </c>
      <c r="H14" s="37">
        <v>4332</v>
      </c>
      <c r="I14" s="10" t="s">
        <v>26</v>
      </c>
      <c r="J14" s="5">
        <f t="shared" si="2"/>
        <v>3103</v>
      </c>
      <c r="K14" s="5">
        <v>1229</v>
      </c>
      <c r="L14" s="23">
        <v>1874</v>
      </c>
    </row>
    <row r="15" spans="1:12" ht="15" customHeight="1">
      <c r="A15" s="2"/>
      <c r="B15" s="21"/>
      <c r="C15" s="6"/>
      <c r="D15" s="37"/>
      <c r="E15" s="2"/>
      <c r="F15" s="21"/>
      <c r="G15" s="6"/>
      <c r="H15" s="37"/>
      <c r="I15" s="10"/>
      <c r="J15" s="6"/>
      <c r="K15" s="6"/>
      <c r="L15" s="23"/>
    </row>
    <row r="16" spans="1:12" ht="15" customHeight="1">
      <c r="A16" s="2" t="s">
        <v>27</v>
      </c>
      <c r="B16" s="9">
        <f t="shared" ref="B16:B21" si="3">SUM(C16:D16)</f>
        <v>22995</v>
      </c>
      <c r="C16" s="5">
        <f>SUM(C17:C21)</f>
        <v>11798</v>
      </c>
      <c r="D16" s="37">
        <f>SUM(D17:D21)</f>
        <v>11197</v>
      </c>
      <c r="E16" s="2" t="s">
        <v>28</v>
      </c>
      <c r="F16" s="9">
        <f t="shared" ref="F16:F21" si="4">SUM(G16:H16)</f>
        <v>41456</v>
      </c>
      <c r="G16" s="5">
        <f>SUM(G17:G21)</f>
        <v>21609</v>
      </c>
      <c r="H16" s="37">
        <f>SUM(H17:H21)</f>
        <v>19847</v>
      </c>
      <c r="I16" s="10" t="s">
        <v>29</v>
      </c>
      <c r="J16" s="5">
        <f t="shared" ref="J16:J21" si="5">SUM(K16:L16)</f>
        <v>11056</v>
      </c>
      <c r="K16" s="5">
        <f>SUM(K17:K21)</f>
        <v>3914</v>
      </c>
      <c r="L16" s="23">
        <f>SUM(L17:L21)</f>
        <v>7142</v>
      </c>
    </row>
    <row r="17" spans="1:12" ht="15" customHeight="1">
      <c r="A17" s="2" t="s">
        <v>30</v>
      </c>
      <c r="B17" s="9">
        <f t="shared" si="3"/>
        <v>4460</v>
      </c>
      <c r="C17" s="5">
        <v>2307</v>
      </c>
      <c r="D17" s="37">
        <v>2153</v>
      </c>
      <c r="E17" s="2" t="s">
        <v>31</v>
      </c>
      <c r="F17" s="9">
        <f t="shared" si="4"/>
        <v>8836</v>
      </c>
      <c r="G17" s="5">
        <v>4603</v>
      </c>
      <c r="H17" s="37">
        <v>4233</v>
      </c>
      <c r="I17" s="10" t="s">
        <v>32</v>
      </c>
      <c r="J17" s="5">
        <f t="shared" si="5"/>
        <v>2791</v>
      </c>
      <c r="K17" s="5">
        <v>1070</v>
      </c>
      <c r="L17" s="23">
        <v>1721</v>
      </c>
    </row>
    <row r="18" spans="1:12" ht="15" customHeight="1">
      <c r="A18" s="2" t="s">
        <v>33</v>
      </c>
      <c r="B18" s="9">
        <f t="shared" si="3"/>
        <v>4536</v>
      </c>
      <c r="C18" s="5">
        <v>2308</v>
      </c>
      <c r="D18" s="37">
        <v>2228</v>
      </c>
      <c r="E18" s="2" t="s">
        <v>34</v>
      </c>
      <c r="F18" s="9">
        <f t="shared" si="4"/>
        <v>8651</v>
      </c>
      <c r="G18" s="5">
        <v>4542</v>
      </c>
      <c r="H18" s="37">
        <v>4109</v>
      </c>
      <c r="I18" s="10" t="s">
        <v>35</v>
      </c>
      <c r="J18" s="5">
        <f t="shared" si="5"/>
        <v>2392</v>
      </c>
      <c r="K18" s="5">
        <v>852</v>
      </c>
      <c r="L18" s="23">
        <v>1540</v>
      </c>
    </row>
    <row r="19" spans="1:12" ht="15" customHeight="1">
      <c r="A19" s="2" t="s">
        <v>36</v>
      </c>
      <c r="B19" s="9">
        <f t="shared" si="3"/>
        <v>4667</v>
      </c>
      <c r="C19" s="5">
        <v>2337</v>
      </c>
      <c r="D19" s="37">
        <v>2330</v>
      </c>
      <c r="E19" s="2" t="s">
        <v>37</v>
      </c>
      <c r="F19" s="9">
        <f t="shared" si="4"/>
        <v>8626</v>
      </c>
      <c r="G19" s="5">
        <v>4444</v>
      </c>
      <c r="H19" s="37">
        <v>4182</v>
      </c>
      <c r="I19" s="10" t="s">
        <v>38</v>
      </c>
      <c r="J19" s="5">
        <f t="shared" si="5"/>
        <v>2162</v>
      </c>
      <c r="K19" s="5">
        <v>770</v>
      </c>
      <c r="L19" s="23">
        <v>1392</v>
      </c>
    </row>
    <row r="20" spans="1:12" ht="15" customHeight="1">
      <c r="A20" s="2" t="s">
        <v>39</v>
      </c>
      <c r="B20" s="9">
        <f t="shared" si="3"/>
        <v>4643</v>
      </c>
      <c r="C20" s="5">
        <v>2408</v>
      </c>
      <c r="D20" s="37">
        <v>2235</v>
      </c>
      <c r="E20" s="2" t="s">
        <v>40</v>
      </c>
      <c r="F20" s="9">
        <f t="shared" si="4"/>
        <v>8518</v>
      </c>
      <c r="G20" s="5">
        <v>4483</v>
      </c>
      <c r="H20" s="37">
        <v>4035</v>
      </c>
      <c r="I20" s="10" t="s">
        <v>41</v>
      </c>
      <c r="J20" s="5">
        <f t="shared" si="5"/>
        <v>2001</v>
      </c>
      <c r="K20" s="5">
        <v>700</v>
      </c>
      <c r="L20" s="23">
        <v>1301</v>
      </c>
    </row>
    <row r="21" spans="1:12" ht="15" customHeight="1">
      <c r="A21" s="2" t="s">
        <v>42</v>
      </c>
      <c r="B21" s="9">
        <f t="shared" si="3"/>
        <v>4689</v>
      </c>
      <c r="C21" s="5">
        <v>2438</v>
      </c>
      <c r="D21" s="37">
        <v>2251</v>
      </c>
      <c r="E21" s="2" t="s">
        <v>43</v>
      </c>
      <c r="F21" s="9">
        <f t="shared" si="4"/>
        <v>6825</v>
      </c>
      <c r="G21" s="5">
        <v>3537</v>
      </c>
      <c r="H21" s="37">
        <v>3288</v>
      </c>
      <c r="I21" s="10" t="s">
        <v>44</v>
      </c>
      <c r="J21" s="5">
        <f t="shared" si="5"/>
        <v>1710</v>
      </c>
      <c r="K21" s="5">
        <v>522</v>
      </c>
      <c r="L21" s="23">
        <v>1188</v>
      </c>
    </row>
    <row r="22" spans="1:12" ht="15" customHeight="1">
      <c r="A22" s="2"/>
      <c r="B22" s="21"/>
      <c r="C22" s="6"/>
      <c r="D22" s="37"/>
      <c r="E22" s="2"/>
      <c r="F22" s="21"/>
      <c r="G22" s="6"/>
      <c r="H22" s="37"/>
      <c r="I22" s="10"/>
      <c r="J22" s="6"/>
      <c r="K22" s="6"/>
      <c r="L22" s="23"/>
    </row>
    <row r="23" spans="1:12" ht="15" customHeight="1">
      <c r="A23" s="2" t="s">
        <v>45</v>
      </c>
      <c r="B23" s="9">
        <f t="shared" ref="B23:B28" si="6">SUM(C23:D23)</f>
        <v>24195</v>
      </c>
      <c r="C23" s="5">
        <f>SUM(C24:C28)</f>
        <v>12368</v>
      </c>
      <c r="D23" s="37">
        <f>SUM(D24:D28)</f>
        <v>11827</v>
      </c>
      <c r="E23" s="2" t="s">
        <v>46</v>
      </c>
      <c r="F23" s="9">
        <f t="shared" ref="F23:F28" si="7">SUM(G23:H23)</f>
        <v>36167</v>
      </c>
      <c r="G23" s="5">
        <f>SUM(G24:G28)</f>
        <v>18596</v>
      </c>
      <c r="H23" s="37">
        <f>SUM(H24:H28)</f>
        <v>17571</v>
      </c>
      <c r="I23" s="10" t="s">
        <v>47</v>
      </c>
      <c r="J23" s="5">
        <f t="shared" ref="J23:J28" si="8">SUM(K23:L23)</f>
        <v>4569</v>
      </c>
      <c r="K23" s="5">
        <f>SUM(K24:K28)</f>
        <v>1242</v>
      </c>
      <c r="L23" s="23">
        <f>SUM(L24:L28)</f>
        <v>3327</v>
      </c>
    </row>
    <row r="24" spans="1:12" ht="15" customHeight="1">
      <c r="A24" s="2" t="s">
        <v>48</v>
      </c>
      <c r="B24" s="9">
        <f t="shared" si="6"/>
        <v>4623</v>
      </c>
      <c r="C24" s="5">
        <v>2349</v>
      </c>
      <c r="D24" s="37">
        <v>2274</v>
      </c>
      <c r="E24" s="2" t="s">
        <v>49</v>
      </c>
      <c r="F24" s="9">
        <f t="shared" si="7"/>
        <v>8283</v>
      </c>
      <c r="G24" s="5">
        <v>4345</v>
      </c>
      <c r="H24" s="37">
        <v>3938</v>
      </c>
      <c r="I24" s="10" t="s">
        <v>50</v>
      </c>
      <c r="J24" s="5">
        <f t="shared" si="8"/>
        <v>1375</v>
      </c>
      <c r="K24" s="5">
        <v>443</v>
      </c>
      <c r="L24" s="23">
        <v>932</v>
      </c>
    </row>
    <row r="25" spans="1:12" ht="15" customHeight="1">
      <c r="A25" s="2" t="s">
        <v>51</v>
      </c>
      <c r="B25" s="9">
        <f t="shared" si="6"/>
        <v>4682</v>
      </c>
      <c r="C25" s="5">
        <v>2395</v>
      </c>
      <c r="D25" s="37">
        <v>2287</v>
      </c>
      <c r="E25" s="2" t="s">
        <v>52</v>
      </c>
      <c r="F25" s="9">
        <f t="shared" si="7"/>
        <v>7450</v>
      </c>
      <c r="G25" s="5">
        <v>3813</v>
      </c>
      <c r="H25" s="37">
        <v>3637</v>
      </c>
      <c r="I25" s="10" t="s">
        <v>53</v>
      </c>
      <c r="J25" s="5">
        <f t="shared" si="8"/>
        <v>1035</v>
      </c>
      <c r="K25" s="5">
        <v>291</v>
      </c>
      <c r="L25" s="23">
        <v>744</v>
      </c>
    </row>
    <row r="26" spans="1:12" ht="15" customHeight="1">
      <c r="A26" s="2" t="s">
        <v>54</v>
      </c>
      <c r="B26" s="9">
        <f t="shared" si="6"/>
        <v>4771</v>
      </c>
      <c r="C26" s="5">
        <v>2430</v>
      </c>
      <c r="D26" s="37">
        <v>2341</v>
      </c>
      <c r="E26" s="2" t="s">
        <v>55</v>
      </c>
      <c r="F26" s="9">
        <f t="shared" si="7"/>
        <v>7204</v>
      </c>
      <c r="G26" s="5">
        <v>3707</v>
      </c>
      <c r="H26" s="37">
        <v>3497</v>
      </c>
      <c r="I26" s="10" t="s">
        <v>56</v>
      </c>
      <c r="J26" s="5">
        <f t="shared" si="8"/>
        <v>921</v>
      </c>
      <c r="K26" s="5">
        <v>244</v>
      </c>
      <c r="L26" s="23">
        <v>677</v>
      </c>
    </row>
    <row r="27" spans="1:12" ht="15" customHeight="1">
      <c r="A27" s="2" t="s">
        <v>57</v>
      </c>
      <c r="B27" s="9">
        <f t="shared" si="6"/>
        <v>5030</v>
      </c>
      <c r="C27" s="5">
        <v>2565</v>
      </c>
      <c r="D27" s="37">
        <v>2465</v>
      </c>
      <c r="E27" s="2" t="s">
        <v>58</v>
      </c>
      <c r="F27" s="9">
        <f t="shared" si="7"/>
        <v>6776</v>
      </c>
      <c r="G27" s="5">
        <v>3434</v>
      </c>
      <c r="H27" s="37">
        <v>3342</v>
      </c>
      <c r="I27" s="10" t="s">
        <v>59</v>
      </c>
      <c r="J27" s="5">
        <f t="shared" si="8"/>
        <v>716</v>
      </c>
      <c r="K27" s="5">
        <v>159</v>
      </c>
      <c r="L27" s="23">
        <v>557</v>
      </c>
    </row>
    <row r="28" spans="1:12" ht="15" customHeight="1">
      <c r="A28" s="2" t="s">
        <v>60</v>
      </c>
      <c r="B28" s="9">
        <f t="shared" si="6"/>
        <v>5089</v>
      </c>
      <c r="C28" s="5">
        <v>2629</v>
      </c>
      <c r="D28" s="37">
        <v>2460</v>
      </c>
      <c r="E28" s="2" t="s">
        <v>61</v>
      </c>
      <c r="F28" s="9">
        <f t="shared" si="7"/>
        <v>6454</v>
      </c>
      <c r="G28" s="5">
        <v>3297</v>
      </c>
      <c r="H28" s="37">
        <v>3157</v>
      </c>
      <c r="I28" s="10" t="s">
        <v>62</v>
      </c>
      <c r="J28" s="5">
        <f t="shared" si="8"/>
        <v>522</v>
      </c>
      <c r="K28" s="5">
        <v>105</v>
      </c>
      <c r="L28" s="23">
        <v>417</v>
      </c>
    </row>
    <row r="29" spans="1:12" ht="15" customHeight="1">
      <c r="A29" s="2"/>
      <c r="B29" s="21"/>
      <c r="C29" s="6"/>
      <c r="D29" s="37"/>
      <c r="E29" s="2"/>
      <c r="F29" s="21"/>
      <c r="G29" s="6"/>
      <c r="H29" s="37"/>
      <c r="I29" s="10"/>
      <c r="J29" s="6"/>
      <c r="K29" s="6"/>
      <c r="L29" s="23"/>
    </row>
    <row r="30" spans="1:12" ht="15" customHeight="1">
      <c r="A30" s="2" t="s">
        <v>63</v>
      </c>
      <c r="B30" s="9">
        <f t="shared" ref="B30:B35" si="9">SUM(C30:D30)</f>
        <v>33476</v>
      </c>
      <c r="C30" s="5">
        <f>SUM(C31:C35)</f>
        <v>17928</v>
      </c>
      <c r="D30" s="37">
        <f>SUM(D31:D35)</f>
        <v>15548</v>
      </c>
      <c r="E30" s="2" t="s">
        <v>64</v>
      </c>
      <c r="F30" s="9">
        <f t="shared" ref="F30:F35" si="10">SUM(G30:H30)</f>
        <v>31183</v>
      </c>
      <c r="G30" s="5">
        <f>SUM(G31:G35)</f>
        <v>15682</v>
      </c>
      <c r="H30" s="37">
        <f>SUM(H31:H35)</f>
        <v>15501</v>
      </c>
      <c r="I30" s="10" t="s">
        <v>65</v>
      </c>
      <c r="J30" s="5">
        <f t="shared" ref="J30:J35" si="11">SUM(K30:L30)</f>
        <v>1280</v>
      </c>
      <c r="K30" s="5">
        <f>SUM(K31:K35)</f>
        <v>228</v>
      </c>
      <c r="L30" s="23">
        <f>SUM(L31:L35)</f>
        <v>1052</v>
      </c>
    </row>
    <row r="31" spans="1:12" ht="15" customHeight="1">
      <c r="A31" s="2" t="s">
        <v>66</v>
      </c>
      <c r="B31" s="9">
        <f t="shared" si="9"/>
        <v>5335</v>
      </c>
      <c r="C31" s="5">
        <v>2786</v>
      </c>
      <c r="D31" s="37">
        <v>2549</v>
      </c>
      <c r="E31" s="2" t="s">
        <v>67</v>
      </c>
      <c r="F31" s="9">
        <f t="shared" si="10"/>
        <v>6516</v>
      </c>
      <c r="G31" s="5">
        <v>3225</v>
      </c>
      <c r="H31" s="37">
        <v>3291</v>
      </c>
      <c r="I31" s="10" t="s">
        <v>68</v>
      </c>
      <c r="J31" s="5">
        <f t="shared" si="11"/>
        <v>446</v>
      </c>
      <c r="K31" s="5">
        <v>78</v>
      </c>
      <c r="L31" s="23">
        <v>368</v>
      </c>
    </row>
    <row r="32" spans="1:12" ht="15" customHeight="1">
      <c r="A32" s="2" t="s">
        <v>69</v>
      </c>
      <c r="B32" s="9">
        <f t="shared" si="9"/>
        <v>5225</v>
      </c>
      <c r="C32" s="5">
        <v>2651</v>
      </c>
      <c r="D32" s="37">
        <v>2574</v>
      </c>
      <c r="E32" s="2" t="s">
        <v>70</v>
      </c>
      <c r="F32" s="9">
        <f t="shared" si="10"/>
        <v>6413</v>
      </c>
      <c r="G32" s="5">
        <v>3325</v>
      </c>
      <c r="H32" s="37">
        <v>3088</v>
      </c>
      <c r="I32" s="10" t="s">
        <v>71</v>
      </c>
      <c r="J32" s="5">
        <f t="shared" si="11"/>
        <v>301</v>
      </c>
      <c r="K32" s="5">
        <v>54</v>
      </c>
      <c r="L32" s="23">
        <v>247</v>
      </c>
    </row>
    <row r="33" spans="1:12" ht="15" customHeight="1">
      <c r="A33" s="2" t="s">
        <v>72</v>
      </c>
      <c r="B33" s="9">
        <f t="shared" si="9"/>
        <v>5369</v>
      </c>
      <c r="C33" s="5">
        <v>2771</v>
      </c>
      <c r="D33" s="37">
        <v>2598</v>
      </c>
      <c r="E33" s="2" t="s">
        <v>73</v>
      </c>
      <c r="F33" s="9">
        <f t="shared" si="10"/>
        <v>6136</v>
      </c>
      <c r="G33" s="5">
        <v>3136</v>
      </c>
      <c r="H33" s="37">
        <v>3000</v>
      </c>
      <c r="I33" s="10" t="s">
        <v>74</v>
      </c>
      <c r="J33" s="5">
        <f t="shared" si="11"/>
        <v>212</v>
      </c>
      <c r="K33" s="5">
        <v>40</v>
      </c>
      <c r="L33" s="23">
        <v>172</v>
      </c>
    </row>
    <row r="34" spans="1:12" ht="15" customHeight="1">
      <c r="A34" s="2" t="s">
        <v>75</v>
      </c>
      <c r="B34" s="9">
        <f t="shared" si="9"/>
        <v>7517</v>
      </c>
      <c r="C34" s="5">
        <v>4112</v>
      </c>
      <c r="D34" s="37">
        <v>3405</v>
      </c>
      <c r="E34" s="2" t="s">
        <v>76</v>
      </c>
      <c r="F34" s="9">
        <f t="shared" si="10"/>
        <v>5991</v>
      </c>
      <c r="G34" s="5">
        <v>3012</v>
      </c>
      <c r="H34" s="37">
        <v>2979</v>
      </c>
      <c r="I34" s="10" t="s">
        <v>77</v>
      </c>
      <c r="J34" s="5">
        <f t="shared" si="11"/>
        <v>183</v>
      </c>
      <c r="K34" s="5">
        <v>28</v>
      </c>
      <c r="L34" s="23">
        <v>155</v>
      </c>
    </row>
    <row r="35" spans="1:12" ht="15" customHeight="1">
      <c r="A35" s="2" t="s">
        <v>78</v>
      </c>
      <c r="B35" s="9">
        <f t="shared" si="9"/>
        <v>10030</v>
      </c>
      <c r="C35" s="5">
        <v>5608</v>
      </c>
      <c r="D35" s="37">
        <v>4422</v>
      </c>
      <c r="E35" s="2" t="s">
        <v>79</v>
      </c>
      <c r="F35" s="9">
        <f t="shared" si="10"/>
        <v>6127</v>
      </c>
      <c r="G35" s="5">
        <v>2984</v>
      </c>
      <c r="H35" s="37">
        <v>3143</v>
      </c>
      <c r="I35" s="10" t="s">
        <v>80</v>
      </c>
      <c r="J35" s="5">
        <f t="shared" si="11"/>
        <v>138</v>
      </c>
      <c r="K35" s="5">
        <v>28</v>
      </c>
      <c r="L35" s="23">
        <v>110</v>
      </c>
    </row>
    <row r="36" spans="1:12" ht="15" customHeight="1">
      <c r="A36" s="2"/>
      <c r="B36" s="21"/>
      <c r="C36" s="6"/>
      <c r="D36" s="37"/>
      <c r="E36" s="2"/>
      <c r="F36" s="21"/>
      <c r="G36" s="6"/>
      <c r="H36" s="37"/>
      <c r="I36" s="10"/>
      <c r="J36" s="6"/>
      <c r="K36" s="6"/>
      <c r="L36" s="23"/>
    </row>
    <row r="37" spans="1:12" ht="15" customHeight="1">
      <c r="A37" s="2" t="s">
        <v>81</v>
      </c>
      <c r="B37" s="9">
        <f t="shared" ref="B37:B42" si="12">SUM(C37:D37)</f>
        <v>39954</v>
      </c>
      <c r="C37" s="5">
        <f>SUM(C38:C42)</f>
        <v>22533</v>
      </c>
      <c r="D37" s="37">
        <f>SUM(D38:D42)</f>
        <v>17421</v>
      </c>
      <c r="E37" s="2" t="s">
        <v>82</v>
      </c>
      <c r="F37" s="9">
        <f t="shared" ref="F37:F42" si="13">SUM(G37:H37)</f>
        <v>35055</v>
      </c>
      <c r="G37" s="5">
        <f>SUM(G38:G42)</f>
        <v>17074</v>
      </c>
      <c r="H37" s="37">
        <f>SUM(H38:H42)</f>
        <v>17981</v>
      </c>
      <c r="I37" s="11" t="s">
        <v>83</v>
      </c>
      <c r="J37" s="5">
        <f>SUM(K37:L37)</f>
        <v>241</v>
      </c>
      <c r="K37" s="5">
        <v>36</v>
      </c>
      <c r="L37" s="23">
        <v>205</v>
      </c>
    </row>
    <row r="38" spans="1:12" ht="15" customHeight="1">
      <c r="A38" s="2" t="s">
        <v>84</v>
      </c>
      <c r="B38" s="9">
        <f t="shared" si="12"/>
        <v>9908</v>
      </c>
      <c r="C38" s="5">
        <v>5700</v>
      </c>
      <c r="D38" s="37">
        <v>4208</v>
      </c>
      <c r="E38" s="2" t="s">
        <v>85</v>
      </c>
      <c r="F38" s="9">
        <f t="shared" si="13"/>
        <v>6441</v>
      </c>
      <c r="G38" s="5">
        <v>3219</v>
      </c>
      <c r="H38" s="37">
        <v>3222</v>
      </c>
      <c r="I38" s="11" t="s">
        <v>86</v>
      </c>
      <c r="J38" s="5">
        <f>SUM(K38:L38)</f>
        <v>14466</v>
      </c>
      <c r="K38" s="5">
        <v>8330</v>
      </c>
      <c r="L38" s="23">
        <v>6136</v>
      </c>
    </row>
    <row r="39" spans="1:12" ht="15" customHeight="1">
      <c r="A39" s="2" t="s">
        <v>87</v>
      </c>
      <c r="B39" s="9">
        <f t="shared" si="12"/>
        <v>9488</v>
      </c>
      <c r="C39" s="5">
        <v>5436</v>
      </c>
      <c r="D39" s="37">
        <v>4052</v>
      </c>
      <c r="E39" s="2" t="s">
        <v>88</v>
      </c>
      <c r="F39" s="9">
        <f t="shared" si="13"/>
        <v>6512</v>
      </c>
      <c r="G39" s="5">
        <v>3182</v>
      </c>
      <c r="H39" s="37">
        <v>3330</v>
      </c>
      <c r="I39" s="11"/>
      <c r="J39" s="25"/>
      <c r="K39" s="25"/>
      <c r="L39" s="25"/>
    </row>
    <row r="40" spans="1:12" ht="15" customHeight="1">
      <c r="A40" s="2" t="s">
        <v>89</v>
      </c>
      <c r="B40" s="9">
        <f t="shared" si="12"/>
        <v>8129</v>
      </c>
      <c r="C40" s="5">
        <v>4640</v>
      </c>
      <c r="D40" s="37">
        <v>3489</v>
      </c>
      <c r="E40" s="2" t="s">
        <v>90</v>
      </c>
      <c r="F40" s="9">
        <f t="shared" si="13"/>
        <v>6837</v>
      </c>
      <c r="G40" s="5">
        <v>3354</v>
      </c>
      <c r="H40" s="37">
        <v>3483</v>
      </c>
      <c r="I40" s="38" t="s">
        <v>0</v>
      </c>
      <c r="J40" s="69" t="s">
        <v>91</v>
      </c>
      <c r="K40" s="70"/>
      <c r="L40" s="70"/>
    </row>
    <row r="41" spans="1:12" ht="15" customHeight="1">
      <c r="A41" s="2" t="s">
        <v>92</v>
      </c>
      <c r="B41" s="9">
        <f t="shared" si="12"/>
        <v>6623</v>
      </c>
      <c r="C41" s="5">
        <v>3619</v>
      </c>
      <c r="D41" s="37">
        <v>3004</v>
      </c>
      <c r="E41" s="2" t="s">
        <v>93</v>
      </c>
      <c r="F41" s="9">
        <f t="shared" si="13"/>
        <v>7490</v>
      </c>
      <c r="G41" s="5">
        <v>3536</v>
      </c>
      <c r="H41" s="37">
        <v>3954</v>
      </c>
      <c r="I41" s="11" t="s">
        <v>94</v>
      </c>
      <c r="J41" s="5">
        <f>SUM(K41:L41)</f>
        <v>66908</v>
      </c>
      <c r="K41" s="5">
        <f>C9+C16+C23</f>
        <v>34314</v>
      </c>
      <c r="L41" s="23">
        <f>D9+D16+D23</f>
        <v>32594</v>
      </c>
    </row>
    <row r="42" spans="1:12" ht="15" customHeight="1">
      <c r="A42" s="2" t="s">
        <v>95</v>
      </c>
      <c r="B42" s="9">
        <f t="shared" si="12"/>
        <v>5806</v>
      </c>
      <c r="C42" s="5">
        <v>3138</v>
      </c>
      <c r="D42" s="37">
        <v>2668</v>
      </c>
      <c r="E42" s="2" t="s">
        <v>96</v>
      </c>
      <c r="F42" s="9">
        <f t="shared" si="13"/>
        <v>7775</v>
      </c>
      <c r="G42" s="5">
        <v>3783</v>
      </c>
      <c r="H42" s="37">
        <v>3992</v>
      </c>
      <c r="I42" s="11"/>
      <c r="J42" s="6"/>
      <c r="K42" s="6"/>
      <c r="L42" s="23"/>
    </row>
    <row r="43" spans="1:12" ht="15" customHeight="1">
      <c r="A43" s="2"/>
      <c r="B43" s="39"/>
      <c r="C43" s="40"/>
      <c r="D43" s="37"/>
      <c r="E43" s="24" t="s">
        <v>0</v>
      </c>
      <c r="F43" s="39" t="s">
        <v>0</v>
      </c>
      <c r="G43" s="40"/>
      <c r="H43" s="37"/>
      <c r="I43" s="11" t="s">
        <v>97</v>
      </c>
      <c r="J43" s="5">
        <f>SUM(K43:L43)</f>
        <v>355230</v>
      </c>
      <c r="K43" s="5">
        <f>C30+C37+C44+C51+C58+G9+G16+G23+G30+G37</f>
        <v>185261</v>
      </c>
      <c r="L43" s="23">
        <f>D30+D37+D44+D51+D58+H9+H16+H23+H30+H37</f>
        <v>169969</v>
      </c>
    </row>
    <row r="44" spans="1:12" ht="15" customHeight="1">
      <c r="A44" s="2" t="s">
        <v>98</v>
      </c>
      <c r="B44" s="9">
        <f t="shared" ref="B44:B49" si="14">SUM(C44:D44)</f>
        <v>27669</v>
      </c>
      <c r="C44" s="5">
        <f>SUM(C45:C49)</f>
        <v>14669</v>
      </c>
      <c r="D44" s="37">
        <f>SUM(D45:D49)</f>
        <v>13000</v>
      </c>
      <c r="E44" s="2" t="s">
        <v>99</v>
      </c>
      <c r="F44" s="9">
        <f t="shared" ref="F44:F49" si="15">SUM(G44:H44)</f>
        <v>41935</v>
      </c>
      <c r="G44" s="5">
        <f>SUM(G45:G49)</f>
        <v>20282</v>
      </c>
      <c r="H44" s="37">
        <f>SUM(H45:H49)</f>
        <v>21653</v>
      </c>
      <c r="I44" s="11"/>
      <c r="J44" s="6"/>
      <c r="K44" s="6"/>
      <c r="L44" s="23"/>
    </row>
    <row r="45" spans="1:12" ht="15" customHeight="1">
      <c r="A45" s="2" t="s">
        <v>100</v>
      </c>
      <c r="B45" s="9">
        <f t="shared" si="14"/>
        <v>5579</v>
      </c>
      <c r="C45" s="5">
        <v>2932</v>
      </c>
      <c r="D45" s="37">
        <v>2647</v>
      </c>
      <c r="E45" s="2" t="s">
        <v>101</v>
      </c>
      <c r="F45" s="9">
        <f t="shared" si="15"/>
        <v>8522</v>
      </c>
      <c r="G45" s="5">
        <v>4144</v>
      </c>
      <c r="H45" s="37">
        <v>4378</v>
      </c>
      <c r="I45" s="11" t="s">
        <v>102</v>
      </c>
      <c r="J45" s="5">
        <f>SUM(K45:L45)</f>
        <v>140909</v>
      </c>
      <c r="K45" s="5">
        <f>G44+G51+G58+K9+K16+K23+K30+K37</f>
        <v>63333</v>
      </c>
      <c r="L45" s="5">
        <f>H44+H51+H58+L9+L16+L23+L30+L37</f>
        <v>77576</v>
      </c>
    </row>
    <row r="46" spans="1:12" ht="15" customHeight="1">
      <c r="A46" s="2" t="s">
        <v>103</v>
      </c>
      <c r="B46" s="9">
        <f t="shared" si="14"/>
        <v>5625</v>
      </c>
      <c r="C46" s="5">
        <v>2980</v>
      </c>
      <c r="D46" s="37">
        <v>2645</v>
      </c>
      <c r="E46" s="2" t="s">
        <v>104</v>
      </c>
      <c r="F46" s="9">
        <f t="shared" si="15"/>
        <v>9315</v>
      </c>
      <c r="G46" s="5">
        <v>4581</v>
      </c>
      <c r="H46" s="37">
        <v>4734</v>
      </c>
      <c r="I46" s="11"/>
      <c r="J46" s="6"/>
      <c r="K46" s="6"/>
      <c r="L46" s="23"/>
    </row>
    <row r="47" spans="1:12" ht="15" customHeight="1">
      <c r="A47" s="2" t="s">
        <v>105</v>
      </c>
      <c r="B47" s="9">
        <f t="shared" si="14"/>
        <v>5496</v>
      </c>
      <c r="C47" s="5">
        <v>2960</v>
      </c>
      <c r="D47" s="37">
        <v>2536</v>
      </c>
      <c r="E47" s="2" t="s">
        <v>106</v>
      </c>
      <c r="F47" s="9">
        <f t="shared" si="15"/>
        <v>9388</v>
      </c>
      <c r="G47" s="5">
        <v>4524</v>
      </c>
      <c r="H47" s="37">
        <v>4864</v>
      </c>
      <c r="I47" s="11" t="s">
        <v>107</v>
      </c>
      <c r="J47" s="5">
        <f>SUM(K47:L47)</f>
        <v>77231</v>
      </c>
      <c r="K47" s="5">
        <f>G44+G51</f>
        <v>36959</v>
      </c>
      <c r="L47" s="5">
        <f>H44+H51</f>
        <v>40272</v>
      </c>
    </row>
    <row r="48" spans="1:12" ht="15" customHeight="1">
      <c r="A48" s="2" t="s">
        <v>108</v>
      </c>
      <c r="B48" s="9">
        <f t="shared" si="14"/>
        <v>5465</v>
      </c>
      <c r="C48" s="5">
        <v>2856</v>
      </c>
      <c r="D48" s="37">
        <v>2609</v>
      </c>
      <c r="E48" s="2" t="s">
        <v>109</v>
      </c>
      <c r="F48" s="9">
        <f t="shared" si="15"/>
        <v>9033</v>
      </c>
      <c r="G48" s="5">
        <v>4303</v>
      </c>
      <c r="H48" s="37">
        <v>4730</v>
      </c>
      <c r="I48" s="11"/>
      <c r="J48" s="6"/>
      <c r="K48" s="6"/>
      <c r="L48" s="23"/>
    </row>
    <row r="49" spans="1:12" ht="15" customHeight="1">
      <c r="A49" s="2" t="s">
        <v>110</v>
      </c>
      <c r="B49" s="9">
        <f t="shared" si="14"/>
        <v>5504</v>
      </c>
      <c r="C49" s="5">
        <v>2941</v>
      </c>
      <c r="D49" s="37">
        <v>2563</v>
      </c>
      <c r="E49" s="2" t="s">
        <v>111</v>
      </c>
      <c r="F49" s="9">
        <f t="shared" si="15"/>
        <v>5677</v>
      </c>
      <c r="G49" s="5">
        <v>2730</v>
      </c>
      <c r="H49" s="37">
        <v>2947</v>
      </c>
      <c r="I49" s="11" t="s">
        <v>112</v>
      </c>
      <c r="J49" s="5">
        <f>SUM(K49:L49)</f>
        <v>63678</v>
      </c>
      <c r="K49" s="5">
        <f>G58+K9+K16+K23+K30+K37</f>
        <v>26374</v>
      </c>
      <c r="L49" s="5">
        <f>H58+L9+L16+L23+L30+L37</f>
        <v>37304</v>
      </c>
    </row>
    <row r="50" spans="1:12" ht="15" customHeight="1">
      <c r="A50" s="2"/>
      <c r="B50" s="21"/>
      <c r="C50" s="6"/>
      <c r="D50" s="37"/>
      <c r="E50" s="2"/>
      <c r="F50" s="21"/>
      <c r="G50" s="6"/>
      <c r="H50" s="37"/>
      <c r="I50" s="11"/>
      <c r="J50" s="16"/>
      <c r="K50" s="16"/>
      <c r="L50" s="16"/>
    </row>
    <row r="51" spans="1:12" ht="15" customHeight="1">
      <c r="A51" s="2" t="s">
        <v>113</v>
      </c>
      <c r="B51" s="9">
        <f t="shared" ref="B51:B56" si="16">SUM(C51:D51)</f>
        <v>29940</v>
      </c>
      <c r="C51" s="5">
        <f>SUM(C52:C56)</f>
        <v>15616</v>
      </c>
      <c r="D51" s="37">
        <f>SUM(D52:D56)</f>
        <v>14324</v>
      </c>
      <c r="E51" s="2" t="s">
        <v>114</v>
      </c>
      <c r="F51" s="9">
        <f t="shared" ref="F51:F56" si="17">SUM(G51:H51)</f>
        <v>35296</v>
      </c>
      <c r="G51" s="5">
        <f>SUM(G52:G56)</f>
        <v>16677</v>
      </c>
      <c r="H51" s="37">
        <f>SUM(H52:H56)</f>
        <v>18619</v>
      </c>
      <c r="I51" s="38" t="s">
        <v>0</v>
      </c>
      <c r="J51" s="71" t="s">
        <v>115</v>
      </c>
      <c r="K51" s="72"/>
      <c r="L51" s="72"/>
    </row>
    <row r="52" spans="1:12" ht="15" customHeight="1">
      <c r="A52" s="2" t="s">
        <v>116</v>
      </c>
      <c r="B52" s="9">
        <f t="shared" si="16"/>
        <v>5731</v>
      </c>
      <c r="C52" s="5">
        <v>3025</v>
      </c>
      <c r="D52" s="37">
        <v>2706</v>
      </c>
      <c r="E52" s="2" t="s">
        <v>117</v>
      </c>
      <c r="F52" s="9">
        <f t="shared" si="17"/>
        <v>6304</v>
      </c>
      <c r="G52" s="5">
        <v>2934</v>
      </c>
      <c r="H52" s="37">
        <v>3370</v>
      </c>
      <c r="I52" s="11" t="s">
        <v>94</v>
      </c>
      <c r="J52" s="41">
        <v>11.9</v>
      </c>
      <c r="K52" s="8">
        <v>12.1</v>
      </c>
      <c r="L52" s="8">
        <v>11.6</v>
      </c>
    </row>
    <row r="53" spans="1:12" ht="15" customHeight="1">
      <c r="A53" s="2" t="s">
        <v>118</v>
      </c>
      <c r="B53" s="9">
        <f t="shared" si="16"/>
        <v>5823</v>
      </c>
      <c r="C53" s="5">
        <v>3051</v>
      </c>
      <c r="D53" s="37">
        <v>2772</v>
      </c>
      <c r="E53" s="2" t="s">
        <v>119</v>
      </c>
      <c r="F53" s="9">
        <f t="shared" si="17"/>
        <v>7486</v>
      </c>
      <c r="G53" s="5">
        <v>3538</v>
      </c>
      <c r="H53" s="37">
        <v>3948</v>
      </c>
      <c r="I53" s="11"/>
      <c r="J53" s="7"/>
      <c r="K53" s="8"/>
      <c r="L53" s="8"/>
    </row>
    <row r="54" spans="1:12" ht="15" customHeight="1">
      <c r="A54" s="2" t="s">
        <v>120</v>
      </c>
      <c r="B54" s="9">
        <f t="shared" si="16"/>
        <v>6019</v>
      </c>
      <c r="C54" s="5">
        <v>3171</v>
      </c>
      <c r="D54" s="37">
        <v>2848</v>
      </c>
      <c r="E54" s="2" t="s">
        <v>121</v>
      </c>
      <c r="F54" s="9">
        <f t="shared" si="17"/>
        <v>7340</v>
      </c>
      <c r="G54" s="5">
        <v>3473</v>
      </c>
      <c r="H54" s="37">
        <v>3867</v>
      </c>
      <c r="I54" s="11" t="s">
        <v>97</v>
      </c>
      <c r="J54" s="41">
        <v>63.1</v>
      </c>
      <c r="K54" s="8">
        <v>65.5</v>
      </c>
      <c r="L54" s="8">
        <v>60.7</v>
      </c>
    </row>
    <row r="55" spans="1:12" ht="15" customHeight="1">
      <c r="A55" s="2" t="s">
        <v>122</v>
      </c>
      <c r="B55" s="9">
        <f t="shared" si="16"/>
        <v>6186</v>
      </c>
      <c r="C55" s="5">
        <v>3151</v>
      </c>
      <c r="D55" s="37">
        <v>3035</v>
      </c>
      <c r="E55" s="2" t="s">
        <v>123</v>
      </c>
      <c r="F55" s="9">
        <f t="shared" si="17"/>
        <v>7306</v>
      </c>
      <c r="G55" s="5">
        <v>3437</v>
      </c>
      <c r="H55" s="37">
        <v>3869</v>
      </c>
      <c r="I55" s="11"/>
      <c r="J55" s="7"/>
      <c r="K55" s="8"/>
      <c r="L55" s="8"/>
    </row>
    <row r="56" spans="1:12" ht="15" customHeight="1">
      <c r="A56" s="2" t="s">
        <v>124</v>
      </c>
      <c r="B56" s="9">
        <f t="shared" si="16"/>
        <v>6181</v>
      </c>
      <c r="C56" s="5">
        <v>3218</v>
      </c>
      <c r="D56" s="37">
        <v>2963</v>
      </c>
      <c r="E56" s="2" t="s">
        <v>125</v>
      </c>
      <c r="F56" s="9">
        <f t="shared" si="17"/>
        <v>6860</v>
      </c>
      <c r="G56" s="5">
        <v>3295</v>
      </c>
      <c r="H56" s="37">
        <v>3565</v>
      </c>
      <c r="I56" s="11" t="s">
        <v>102</v>
      </c>
      <c r="J56" s="41">
        <v>25</v>
      </c>
      <c r="K56" s="8">
        <v>22.4</v>
      </c>
      <c r="L56" s="8">
        <v>27.7</v>
      </c>
    </row>
    <row r="57" spans="1:12" ht="15" customHeight="1">
      <c r="A57" s="2"/>
      <c r="B57" s="21"/>
      <c r="C57" s="6"/>
      <c r="D57" s="37"/>
      <c r="E57" s="2"/>
      <c r="F57" s="21"/>
      <c r="G57" s="6"/>
      <c r="H57" s="37"/>
      <c r="I57" s="11"/>
      <c r="J57" s="7"/>
      <c r="K57" s="8"/>
      <c r="L57" s="8"/>
    </row>
    <row r="58" spans="1:12" ht="15" customHeight="1">
      <c r="A58" s="2" t="s">
        <v>126</v>
      </c>
      <c r="B58" s="9">
        <f t="shared" ref="B58:B63" si="18">SUM(C58:D58)</f>
        <v>36192</v>
      </c>
      <c r="C58" s="5">
        <f>SUM(C59:C63)</f>
        <v>18862</v>
      </c>
      <c r="D58" s="37">
        <f>SUM(D59:D63)</f>
        <v>17330</v>
      </c>
      <c r="E58" s="2" t="s">
        <v>127</v>
      </c>
      <c r="F58" s="9">
        <f t="shared" ref="F58:F63" si="19">SUM(G58:H58)</f>
        <v>27377</v>
      </c>
      <c r="G58" s="5">
        <f>SUM(G59:G63)</f>
        <v>12754</v>
      </c>
      <c r="H58" s="37">
        <f>SUM(H59:H63)</f>
        <v>14623</v>
      </c>
      <c r="I58" s="11" t="s">
        <v>107</v>
      </c>
      <c r="J58" s="41">
        <v>13.7</v>
      </c>
      <c r="K58" s="8">
        <v>13.1</v>
      </c>
      <c r="L58" s="8">
        <v>14.4</v>
      </c>
    </row>
    <row r="59" spans="1:12" ht="15" customHeight="1">
      <c r="A59" s="2" t="s">
        <v>128</v>
      </c>
      <c r="B59" s="9">
        <f t="shared" si="18"/>
        <v>6877</v>
      </c>
      <c r="C59" s="5">
        <v>3591</v>
      </c>
      <c r="D59" s="37">
        <v>3286</v>
      </c>
      <c r="E59" s="2" t="s">
        <v>129</v>
      </c>
      <c r="F59" s="9">
        <f t="shared" si="19"/>
        <v>6384</v>
      </c>
      <c r="G59" s="5">
        <v>2970</v>
      </c>
      <c r="H59" s="37">
        <v>3414</v>
      </c>
      <c r="I59" s="11"/>
      <c r="J59" s="7"/>
      <c r="K59" s="8"/>
      <c r="L59" s="8"/>
    </row>
    <row r="60" spans="1:12" ht="15" customHeight="1">
      <c r="A60" s="2" t="s">
        <v>130</v>
      </c>
      <c r="B60" s="9">
        <f t="shared" si="18"/>
        <v>6904</v>
      </c>
      <c r="C60" s="5">
        <v>3577</v>
      </c>
      <c r="D60" s="37">
        <v>3327</v>
      </c>
      <c r="E60" s="2" t="s">
        <v>131</v>
      </c>
      <c r="F60" s="9">
        <f t="shared" si="19"/>
        <v>5318</v>
      </c>
      <c r="G60" s="5">
        <v>2543</v>
      </c>
      <c r="H60" s="37">
        <v>2775</v>
      </c>
      <c r="I60" s="11" t="s">
        <v>112</v>
      </c>
      <c r="J60" s="41">
        <v>11.3</v>
      </c>
      <c r="K60" s="8">
        <v>9.3000000000000007</v>
      </c>
      <c r="L60" s="8">
        <v>13.3</v>
      </c>
    </row>
    <row r="61" spans="1:12" ht="15" customHeight="1">
      <c r="A61" s="2" t="s">
        <v>132</v>
      </c>
      <c r="B61" s="9">
        <f t="shared" si="18"/>
        <v>7212</v>
      </c>
      <c r="C61" s="5">
        <v>3783</v>
      </c>
      <c r="D61" s="42">
        <v>3429</v>
      </c>
      <c r="E61" s="2" t="s">
        <v>133</v>
      </c>
      <c r="F61" s="9">
        <f t="shared" si="19"/>
        <v>5458</v>
      </c>
      <c r="G61" s="5">
        <v>2556</v>
      </c>
      <c r="H61" s="42">
        <v>2902</v>
      </c>
      <c r="I61" s="11"/>
      <c r="J61" s="43"/>
      <c r="K61" s="43"/>
      <c r="L61" s="43"/>
    </row>
    <row r="62" spans="1:12" ht="15" customHeight="1">
      <c r="A62" s="2" t="s">
        <v>134</v>
      </c>
      <c r="B62" s="9">
        <f t="shared" si="18"/>
        <v>7398</v>
      </c>
      <c r="C62" s="5">
        <v>3813</v>
      </c>
      <c r="D62" s="37">
        <v>3585</v>
      </c>
      <c r="E62" s="2" t="s">
        <v>135</v>
      </c>
      <c r="F62" s="9">
        <f t="shared" si="19"/>
        <v>5156</v>
      </c>
      <c r="G62" s="5">
        <v>2365</v>
      </c>
      <c r="H62" s="37">
        <v>2791</v>
      </c>
      <c r="I62" s="44" t="s">
        <v>136</v>
      </c>
      <c r="J62" s="41">
        <v>45.2</v>
      </c>
      <c r="K62" s="41">
        <v>43.7</v>
      </c>
      <c r="L62" s="41">
        <v>46.7</v>
      </c>
    </row>
    <row r="63" spans="1:12" ht="15" customHeight="1">
      <c r="A63" s="2" t="s">
        <v>137</v>
      </c>
      <c r="B63" s="9">
        <f t="shared" si="18"/>
        <v>7801</v>
      </c>
      <c r="C63" s="5">
        <v>4098</v>
      </c>
      <c r="D63" s="37">
        <v>3703</v>
      </c>
      <c r="E63" s="2" t="s">
        <v>138</v>
      </c>
      <c r="F63" s="9">
        <f t="shared" si="19"/>
        <v>5061</v>
      </c>
      <c r="G63" s="5">
        <v>2320</v>
      </c>
      <c r="H63" s="37">
        <v>2741</v>
      </c>
      <c r="I63" s="44" t="s">
        <v>139</v>
      </c>
      <c r="J63" s="41">
        <v>45.4</v>
      </c>
      <c r="K63" s="41">
        <v>43.9</v>
      </c>
      <c r="L63" s="41">
        <v>47</v>
      </c>
    </row>
    <row r="64" spans="1:12" ht="7.5" customHeight="1" thickBot="1">
      <c r="A64" s="2"/>
      <c r="B64" s="45"/>
      <c r="C64" s="17"/>
      <c r="D64" s="46"/>
      <c r="E64" s="1"/>
      <c r="F64" s="45"/>
      <c r="G64" s="17"/>
      <c r="H64" s="46"/>
      <c r="I64" s="47"/>
      <c r="J64" s="43"/>
      <c r="K64" s="43"/>
      <c r="L64" s="43"/>
    </row>
    <row r="65" spans="1:12" ht="18" customHeight="1">
      <c r="A65" s="59" t="s">
        <v>140</v>
      </c>
      <c r="B65" s="60"/>
      <c r="C65" s="60"/>
      <c r="D65" s="60"/>
      <c r="E65" s="61"/>
      <c r="F65" s="61"/>
      <c r="G65" s="61"/>
      <c r="H65" s="61"/>
      <c r="I65" s="61"/>
      <c r="J65" s="61"/>
      <c r="K65" s="61"/>
      <c r="L65" s="61"/>
    </row>
    <row r="66" spans="1:12" s="3" customFormat="1" ht="13.5" customHeight="1">
      <c r="A66" s="62" t="s">
        <v>141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</row>
  </sheetData>
  <mergeCells count="18">
    <mergeCell ref="A65:L65"/>
    <mergeCell ref="A66:K66"/>
    <mergeCell ref="I4:I5"/>
    <mergeCell ref="J4:J5"/>
    <mergeCell ref="K4:K5"/>
    <mergeCell ref="L4:L5"/>
    <mergeCell ref="J40:L40"/>
    <mergeCell ref="J51:L51"/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H5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horizontalDpi="160" verticalDpi="160" r:id="rId1"/>
  <headerFooter alignWithMargins="0"/>
  <ignoredErrors>
    <ignoredError sqref="A10:A63 E10:I61 E63:I63 E62:H6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2019-04-11T05:23:55Z</dcterms:modified>
</cp:coreProperties>
</file>